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5.xml" ContentType="application/vnd.openxmlformats-officedocument.drawingml.chartshapes+xml"/>
  <Override PartName="/xl/charts/chart1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1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xWindow="0" yWindow="460" windowWidth="25600" windowHeight="14080" tabRatio="500"/>
  </bookViews>
  <sheets>
    <sheet name="UNO A UNO" sheetId="1" r:id="rId1"/>
    <sheet name="PELO A PELITO" sheetId="2" r:id="rId2"/>
    <sheet name="NUTRIENDO-T" sheetId="3" r:id="rId3"/>
    <sheet name="GRAFICAS" sheetId="4" r:id="rId4"/>
    <sheet name="Graficas 2018-2021" sheetId="5" r:id="rId5"/>
    <sheet name="Indicadores" sheetId="6" r:id="rId6"/>
    <sheet name="Caja Lúdica y Kits de seguridad" sheetId="7" r:id="rId7"/>
    <sheet name="Convivencia programas 2022" sheetId="8" r:id="rId8"/>
  </sheets>
  <externalReferences>
    <externalReference r:id="rId9"/>
  </externalReferences>
  <definedNames>
    <definedName name="_xlnm._FilterDatabase" localSheetId="4" hidden="1">'Graficas 2018-2021'!$A$59:$C$67</definedName>
    <definedName name="_xlnm._FilterDatabase" localSheetId="0" hidden="1">'UNO A UNO'!$A$1:$F$63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0" i="3" l="1"/>
  <c r="H40" i="3"/>
  <c r="D98" i="7"/>
  <c r="C100" i="7"/>
  <c r="C99" i="7"/>
  <c r="C98" i="7"/>
  <c r="N76" i="7"/>
  <c r="I43" i="1"/>
  <c r="J43" i="1"/>
  <c r="H43" i="1"/>
  <c r="H21" i="3"/>
  <c r="I21" i="3"/>
  <c r="M76" i="7"/>
  <c r="L76" i="7"/>
  <c r="K76" i="7"/>
  <c r="J76" i="7"/>
  <c r="I76" i="7"/>
  <c r="H76" i="7"/>
  <c r="G76" i="7"/>
  <c r="F76" i="7"/>
  <c r="E76" i="7"/>
  <c r="D76" i="7"/>
  <c r="C76" i="7"/>
  <c r="B76" i="7"/>
  <c r="N7" i="7"/>
  <c r="N6" i="7"/>
  <c r="N5" i="7"/>
  <c r="N4" i="7"/>
  <c r="C60" i="5"/>
  <c r="C68" i="5"/>
  <c r="C40" i="5"/>
  <c r="C39" i="5"/>
  <c r="C38" i="5"/>
  <c r="C37" i="5"/>
  <c r="C36" i="5"/>
</calcChain>
</file>

<file path=xl/sharedStrings.xml><?xml version="1.0" encoding="utf-8"?>
<sst xmlns="http://schemas.openxmlformats.org/spreadsheetml/2006/main" count="773" uniqueCount="479">
  <si>
    <t>12 de octubre de 2021</t>
  </si>
  <si>
    <t>Marielos</t>
  </si>
  <si>
    <t>Ma. Mercedes</t>
  </si>
  <si>
    <t>Prosame</t>
  </si>
  <si>
    <t>Cristina</t>
  </si>
  <si>
    <t>Yosahandi</t>
  </si>
  <si>
    <t>PRESENTACIÓN</t>
  </si>
  <si>
    <t>PSICÓLOGA</t>
  </si>
  <si>
    <t>NOMBRE</t>
  </si>
  <si>
    <t>Estuardo Valdéz</t>
  </si>
  <si>
    <t>Lizzy von Ah</t>
  </si>
  <si>
    <t>Manola Grajeda</t>
  </si>
  <si>
    <t>María Mercedes Gálvez</t>
  </si>
  <si>
    <t>Marielos Miranda (talleres #2 oct)</t>
  </si>
  <si>
    <t>Marielos Miranda (talleres)</t>
  </si>
  <si>
    <t>ProSaMe (Julita Alonzo)</t>
  </si>
  <si>
    <t>Ximena Rivera</t>
  </si>
  <si>
    <t>Yosahandi Alcalá</t>
  </si>
  <si>
    <t>Estuardo Valdez</t>
  </si>
  <si>
    <t>es nueva y no ha ingresado a taller</t>
  </si>
  <si>
    <t>Marielos Miranda Talleres</t>
  </si>
  <si>
    <t>28 de enero 2022</t>
  </si>
  <si>
    <t>Rivas Rodríguez</t>
  </si>
  <si>
    <t>Amada Ruth</t>
  </si>
  <si>
    <t>Iris Abigail</t>
  </si>
  <si>
    <t>Maira Pérez</t>
  </si>
  <si>
    <t>Ingrid Julissa</t>
  </si>
  <si>
    <t>Ana Elisa</t>
  </si>
  <si>
    <t>Odra Aracely</t>
  </si>
  <si>
    <t>Mariela</t>
  </si>
  <si>
    <t>Bardales</t>
  </si>
  <si>
    <t>Beltetón Velásquez de Sierra</t>
  </si>
  <si>
    <t>López Medina de leal</t>
  </si>
  <si>
    <t>Rodríguez Godinez</t>
  </si>
  <si>
    <t>Martínez de Pérez</t>
  </si>
  <si>
    <t>Diaz Juarez</t>
  </si>
  <si>
    <t>6 de septiembre</t>
  </si>
  <si>
    <t>11 de septiembre</t>
  </si>
  <si>
    <t>4 de octubre</t>
  </si>
  <si>
    <t>APELLIDO</t>
  </si>
  <si>
    <t>FECHA CITA</t>
  </si>
  <si>
    <t>OBSERVACIONES</t>
  </si>
  <si>
    <t>Se dio diploma #1</t>
  </si>
  <si>
    <t>Cancelo cita</t>
  </si>
  <si>
    <t>Se dio diploma #2</t>
  </si>
  <si>
    <t>Se dio diploma #3</t>
  </si>
  <si>
    <t>11 de mayo 2021</t>
  </si>
  <si>
    <t>23 de septiembre 2021</t>
  </si>
  <si>
    <t>6 de octubre 2021</t>
  </si>
  <si>
    <t>Torres Cruz</t>
  </si>
  <si>
    <t>Pérez</t>
  </si>
  <si>
    <t>Telón Nicho</t>
  </si>
  <si>
    <t>García</t>
  </si>
  <si>
    <t>Roldan</t>
  </si>
  <si>
    <t>Marínez del Rosal</t>
  </si>
  <si>
    <t>Guerra</t>
  </si>
  <si>
    <t>Ochoa</t>
  </si>
  <si>
    <t>Ortíz</t>
  </si>
  <si>
    <t xml:space="preserve">Alvárez </t>
  </si>
  <si>
    <t>Cruz</t>
  </si>
  <si>
    <t>Woods</t>
  </si>
  <si>
    <t>Zepeda Medrano</t>
  </si>
  <si>
    <t>Diaz</t>
  </si>
  <si>
    <t>Escobar de León</t>
  </si>
  <si>
    <t>Muñoz</t>
  </si>
  <si>
    <t>De Donis</t>
  </si>
  <si>
    <t>Vàsquez</t>
  </si>
  <si>
    <t>Mayorga</t>
  </si>
  <si>
    <t>Sanchinel</t>
  </si>
  <si>
    <t>Gómez</t>
  </si>
  <si>
    <t>Donis</t>
  </si>
  <si>
    <t>Zeceña Galicia</t>
  </si>
  <si>
    <t>Rubio</t>
  </si>
  <si>
    <t>Marroquin</t>
  </si>
  <si>
    <t>Delgado</t>
  </si>
  <si>
    <t>Portales</t>
  </si>
  <si>
    <t>Vega</t>
  </si>
  <si>
    <t>Juárez</t>
  </si>
  <si>
    <t>Aguirre</t>
  </si>
  <si>
    <t>Flores Castillo</t>
  </si>
  <si>
    <t>Vega Oshea</t>
  </si>
  <si>
    <t>Beltetón Velásquez</t>
  </si>
  <si>
    <t>Dardón Aguilar</t>
  </si>
  <si>
    <t>Schoenstedt Monteros</t>
  </si>
  <si>
    <t>Monroy Carrillo</t>
  </si>
  <si>
    <t>Osoy Franco</t>
  </si>
  <si>
    <t>Robles Mayen</t>
  </si>
  <si>
    <t>González Fuentes</t>
  </si>
  <si>
    <t>Castañeda Enriquez</t>
  </si>
  <si>
    <t>Morales Lanas</t>
  </si>
  <si>
    <t>Carrera Alvizures</t>
  </si>
  <si>
    <t>Carlos Antonio</t>
  </si>
  <si>
    <t>Aleyda</t>
  </si>
  <si>
    <t>Nora</t>
  </si>
  <si>
    <t>Juárez González</t>
  </si>
  <si>
    <t>Angelica Rocio</t>
  </si>
  <si>
    <t>Marlen</t>
  </si>
  <si>
    <t>Miriam</t>
  </si>
  <si>
    <t>Lilian</t>
  </si>
  <si>
    <t xml:space="preserve">Maria José </t>
  </si>
  <si>
    <t>Edna Olid</t>
  </si>
  <si>
    <t>Astrid</t>
  </si>
  <si>
    <t>Isabel</t>
  </si>
  <si>
    <t>Sandy</t>
  </si>
  <si>
    <t>Reina</t>
  </si>
  <si>
    <t>Kimberly</t>
  </si>
  <si>
    <t>Consuelo</t>
  </si>
  <si>
    <t>Iris</t>
  </si>
  <si>
    <t>Hallison</t>
  </si>
  <si>
    <t>Ana Beatriz</t>
  </si>
  <si>
    <t>Ninneth</t>
  </si>
  <si>
    <t>Edna Beatriz</t>
  </si>
  <si>
    <t>Edna Violeta</t>
  </si>
  <si>
    <t>Evelyn</t>
  </si>
  <si>
    <t>Claudia</t>
  </si>
  <si>
    <t>Berta Marina</t>
  </si>
  <si>
    <t>María Noelia</t>
  </si>
  <si>
    <t>Celia María</t>
  </si>
  <si>
    <t>Stephanie</t>
  </si>
  <si>
    <t>Berta</t>
  </si>
  <si>
    <t>Gilary</t>
  </si>
  <si>
    <t>Rocio</t>
  </si>
  <si>
    <t>Karin</t>
  </si>
  <si>
    <t>Estuardo</t>
  </si>
  <si>
    <t>Priscila Concepción</t>
  </si>
  <si>
    <t>Karin Maribel</t>
  </si>
  <si>
    <t>Ileana Carolina</t>
  </si>
  <si>
    <t>Lucia</t>
  </si>
  <si>
    <t>Gloria Judith</t>
  </si>
  <si>
    <t>Mayra Coralia</t>
  </si>
  <si>
    <t>Susy Maricelda</t>
  </si>
  <si>
    <t>Olga Beatriz</t>
  </si>
  <si>
    <t>Olga Patricia</t>
  </si>
  <si>
    <t>Dulcifas Viviana</t>
  </si>
  <si>
    <t>Gloria Yolanda</t>
  </si>
  <si>
    <t>terminó</t>
  </si>
  <si>
    <t>No entro a reunion de presentacion psicologa</t>
  </si>
  <si>
    <t>Murio en 2020</t>
  </si>
  <si>
    <t>Llevo talleres por 2 meses</t>
  </si>
  <si>
    <t>Abandonó terapias</t>
  </si>
  <si>
    <t>Continua terapias</t>
  </si>
  <si>
    <t>Completo talleres</t>
  </si>
  <si>
    <t>Completo talleres y continua en terapia</t>
  </si>
  <si>
    <t>Completo talleres y terapia</t>
  </si>
  <si>
    <t>Se cambio de terapeuta</t>
  </si>
  <si>
    <t>Murio en 2021</t>
  </si>
  <si>
    <t>No pidió terapias</t>
  </si>
  <si>
    <t>CONTINUA EN TERAPIAS</t>
  </si>
  <si>
    <t>NO PIDIERON TERAPIAS</t>
  </si>
  <si>
    <t>ABANDONÓ TERAPIAS</t>
  </si>
  <si>
    <t>MURIÓ</t>
  </si>
  <si>
    <t>MUJERES</t>
  </si>
  <si>
    <t>PROGRAMA UNO A UNO</t>
  </si>
  <si>
    <t>ESTATUS</t>
  </si>
  <si>
    <t>PROGRAMA PELO A PELITO</t>
  </si>
  <si>
    <t>SE RAPARON</t>
  </si>
  <si>
    <t>CANCELÓ CITA</t>
  </si>
  <si>
    <t>PROGRAMA NUTRIENDO-T</t>
  </si>
  <si>
    <t>Sorto</t>
  </si>
  <si>
    <t>Maria Sebastiana</t>
  </si>
  <si>
    <t>Agosto</t>
  </si>
  <si>
    <t>Se rapó</t>
  </si>
  <si>
    <t>Soto</t>
  </si>
  <si>
    <t>Emy</t>
  </si>
  <si>
    <t>No.</t>
  </si>
  <si>
    <t>Tipos de cáncer</t>
  </si>
  <si>
    <t>Cantidad</t>
  </si>
  <si>
    <t>Anal</t>
  </si>
  <si>
    <t>Biliar</t>
  </si>
  <si>
    <t>Cerebral</t>
  </si>
  <si>
    <t>Cérvix</t>
  </si>
  <si>
    <t>Colón</t>
  </si>
  <si>
    <t>Endometrio</t>
  </si>
  <si>
    <t>Gástrico</t>
  </si>
  <si>
    <t>Hígado</t>
  </si>
  <si>
    <t>Huesos</t>
  </si>
  <si>
    <t>Intestino Delgado</t>
  </si>
  <si>
    <t>Leucemia</t>
  </si>
  <si>
    <t>Linfoma</t>
  </si>
  <si>
    <t>Lipedema</t>
  </si>
  <si>
    <t>Lupus</t>
  </si>
  <si>
    <t>Mama</t>
  </si>
  <si>
    <t>Matriz</t>
  </si>
  <si>
    <t>Melanoma</t>
  </si>
  <si>
    <t>Mieloma múltiple</t>
  </si>
  <si>
    <t>Ovario</t>
  </si>
  <si>
    <t>Páncreas</t>
  </si>
  <si>
    <t>Pulmones</t>
  </si>
  <si>
    <t>Recto</t>
  </si>
  <si>
    <t>Renal</t>
  </si>
  <si>
    <t>Sárcoma Sinovial</t>
  </si>
  <si>
    <t>Tiroides</t>
  </si>
  <si>
    <t>Tráquea</t>
  </si>
  <si>
    <t>Trompas de Falopio</t>
  </si>
  <si>
    <t>Vejiga</t>
  </si>
  <si>
    <t>Rango de edad</t>
  </si>
  <si>
    <t>Paises</t>
  </si>
  <si>
    <t>Guatemala</t>
  </si>
  <si>
    <t>El Salvador</t>
  </si>
  <si>
    <t>Costa Rica</t>
  </si>
  <si>
    <t>México</t>
  </si>
  <si>
    <t>Perú</t>
  </si>
  <si>
    <t>Bolivia</t>
  </si>
  <si>
    <t>Dinamarca</t>
  </si>
  <si>
    <t>Irlanda</t>
  </si>
  <si>
    <t>Residencia</t>
  </si>
  <si>
    <t>Capital</t>
  </si>
  <si>
    <t>San Juan Sacatepéquez</t>
  </si>
  <si>
    <t>San Pedro Ayampuc</t>
  </si>
  <si>
    <t>Chinautla</t>
  </si>
  <si>
    <t>Mixco</t>
  </si>
  <si>
    <t>Palencia</t>
  </si>
  <si>
    <t>San José Pinula</t>
  </si>
  <si>
    <t>Santa Catarina Pinula</t>
  </si>
  <si>
    <t>Villa Nueva</t>
  </si>
  <si>
    <t>Petapa</t>
  </si>
  <si>
    <t>Fraijanes</t>
  </si>
  <si>
    <t>Villa Canales</t>
  </si>
  <si>
    <t>Amatitlán</t>
  </si>
  <si>
    <t>Carretera a El Salvador</t>
  </si>
  <si>
    <t>Chimaltenango</t>
  </si>
  <si>
    <t>Alta Verapaz</t>
  </si>
  <si>
    <t>Quetzaltenango</t>
  </si>
  <si>
    <t>San Marcos</t>
  </si>
  <si>
    <t>Santa Rosa</t>
  </si>
  <si>
    <t>Jutiapa</t>
  </si>
  <si>
    <t>Huehuetenango</t>
  </si>
  <si>
    <t>Petén</t>
  </si>
  <si>
    <t>El Progreso</t>
  </si>
  <si>
    <t>Jalapa</t>
  </si>
  <si>
    <t>Zacapa</t>
  </si>
  <si>
    <t>Izabal</t>
  </si>
  <si>
    <t>Sacatepéquez</t>
  </si>
  <si>
    <t>Sololá</t>
  </si>
  <si>
    <t>Totonicapán</t>
  </si>
  <si>
    <t>Total</t>
  </si>
  <si>
    <t>crecimiento inscripciones para nuevas mujeres atendidas 2018 2021</t>
  </si>
  <si>
    <t>Año</t>
  </si>
  <si>
    <t>Mujeres Inscritas</t>
  </si>
  <si>
    <t>18-20</t>
  </si>
  <si>
    <t>41-50</t>
  </si>
  <si>
    <t>31-40</t>
  </si>
  <si>
    <t>21-30</t>
  </si>
  <si>
    <t>51-60</t>
  </si>
  <si>
    <t>61-70</t>
  </si>
  <si>
    <t>71-80</t>
  </si>
  <si>
    <t>81-90</t>
  </si>
  <si>
    <t>Departamento</t>
  </si>
  <si>
    <t>Mujeres</t>
  </si>
  <si>
    <t>META</t>
  </si>
  <si>
    <t>INDICADORES</t>
  </si>
  <si>
    <t>PROYECTO</t>
  </si>
  <si>
    <t>Talleres semanales</t>
  </si>
  <si>
    <t>Que participen de manera virtual alrededor de 75 mujeres cada viernes</t>
  </si>
  <si>
    <t>Iniciar un proceso de crecimiento espiritual y psicológico para que sean después portavoces de lo que la sanación emocional puede generar en ellas, replicando lo aprendido en sus hogares y campos laborales</t>
  </si>
  <si>
    <t>Cubrir los costos de operación y servicios utilizados para el desarrollo óptimo de los talleres</t>
  </si>
  <si>
    <t>Captar a más mujeres que tengan la fortaleza y valentía de someterse a ese encuentro con ellas mismas a través de la terapia psicológica, dispuestas a empoderarse como mujeres hermosas. Poder atender a 50 mujeres durante el año, distribuidas con todo el staff de psicólogas</t>
  </si>
  <si>
    <t xml:space="preserve">Que se reconozca y aprecie el valor de la salud integral, dándole a la salud emocional la importancia y respeto que merece nuestra siquis y sentimientos </t>
  </si>
  <si>
    <t>Ampliar nuestra cartera de psicólogas que puedan participar como motores de cambio, dispuestas a brindar la terapia emocional basada en el amor, respeto y dignidad del paciente. Tener dentro de nuestro staff a 20 psicólogas</t>
  </si>
  <si>
    <t>Uno a uno</t>
  </si>
  <si>
    <t>Cubrir los costos de operación en línea y presenciales</t>
  </si>
  <si>
    <t>Entrega mensual de 75 Cajas Lúdicas</t>
  </si>
  <si>
    <t>Qué cada Caja Lúdica este amarrada con el tema a tratar durante el mes</t>
  </si>
  <si>
    <t>Cubrir los costos de cada caja lúdica y todos los insumos</t>
  </si>
  <si>
    <t>Proteger a nuestras mujeres minimizando el riesgo de contagio de Covid-19</t>
  </si>
  <si>
    <t>Entrega de 75 Kits de Seguridad mensuales</t>
  </si>
  <si>
    <t>Entrega de 75 regalitos mensuales</t>
  </si>
  <si>
    <t>Kits de seguridad</t>
  </si>
  <si>
    <t>Cubrir costos de la compra de insumos</t>
  </si>
  <si>
    <t>Pelo a pelito</t>
  </si>
  <si>
    <t>Acompañar al mayor número de mujeres que deseen raparse en nuestra sede, Casa Amando-T</t>
  </si>
  <si>
    <t>Entregar 50 pelucas, 300 turbantes y 300 pashminas y enseñar a nuestras mujeres el poder de una mujer arreglada y empoderada</t>
  </si>
  <si>
    <t>Entrega dentro del programa de belleza, prótesis de mamas externas</t>
  </si>
  <si>
    <t>Cubrir los costos necesarios para la entrega de cada producto</t>
  </si>
  <si>
    <t>Atender a 30 mujeres de forma personalizada según sea necesario</t>
  </si>
  <si>
    <t xml:space="preserve">Proveer a las mujeres de guías de recetas fáciles y económicas que puedan contribuir con la alimentación sana y económica </t>
  </si>
  <si>
    <t>Proveer a nuestras mujeres del interior del país que se alojan en Casa Amando-T la lonchera adecuada que deben de llevar el día de su cita médica de tratamiento de quimioterapia a los hospitales</t>
  </si>
  <si>
    <t xml:space="preserve">Cubrir los gastos de los insumos y alimentos para las Loncheras Amando-T  </t>
  </si>
  <si>
    <t>Nutriendo-T</t>
  </si>
  <si>
    <t>Casa Amando-T</t>
  </si>
  <si>
    <t>Ofrecer un lugar digno, seguro y cómodo donde alojarse en Ciudad de Guatemala a 24 mujeres que están viviendo un proceso oncológico con sus respectivas acompañantes, siendo entonces un total de 48  mujeres mensuales</t>
  </si>
  <si>
    <t>Ofrecer la alimentación adecuada acorde a las necesidades oncológicas que nuestras mujeres y sus acompañantes requieran.</t>
  </si>
  <si>
    <t>Sede para capacitar a nuestras mujeres en temas de nutrición y cocina oncológica</t>
  </si>
  <si>
    <t>Cubrir los gastos de operación de Casa Amando-T.</t>
  </si>
  <si>
    <t>Caja lúdica</t>
  </si>
  <si>
    <t>Participación de conferencistas nacionales y extranjeros, especializados en temas de interés que logren fortalecer la psiquis de nuestras mujeres</t>
  </si>
  <si>
    <t>Se realizan actividades de recaudación mensuales</t>
  </si>
  <si>
    <t>actividades de recaudación</t>
  </si>
  <si>
    <t>Kit de seguridad</t>
  </si>
  <si>
    <t>anuncio</t>
  </si>
  <si>
    <t>Inscripción</t>
  </si>
  <si>
    <t>Formulario</t>
  </si>
  <si>
    <t>Actividades de recaudación</t>
  </si>
  <si>
    <t>Anuncios</t>
  </si>
  <si>
    <t>Conferencistas</t>
  </si>
  <si>
    <t>Publicaciones</t>
  </si>
  <si>
    <t>Lonchera</t>
  </si>
  <si>
    <t>Se dio diploma #4</t>
  </si>
  <si>
    <t>Ortega</t>
  </si>
  <si>
    <t>Marzo</t>
  </si>
  <si>
    <t>Abril</t>
  </si>
  <si>
    <t>Mayo</t>
  </si>
  <si>
    <t>Junio</t>
  </si>
  <si>
    <t>Julio</t>
  </si>
  <si>
    <t>Septiembre</t>
  </si>
  <si>
    <t>Octubre</t>
  </si>
  <si>
    <t>Noviembre</t>
  </si>
  <si>
    <t>Diciembre</t>
  </si>
  <si>
    <t>Enero</t>
  </si>
  <si>
    <t>Febrero</t>
  </si>
  <si>
    <t>Lizzy Von Ah</t>
  </si>
  <si>
    <t>4 de abril 2022</t>
  </si>
  <si>
    <t>Año 2020</t>
  </si>
  <si>
    <t>Año 2021</t>
  </si>
  <si>
    <t>Año 2022</t>
  </si>
  <si>
    <t>Año 2023</t>
  </si>
  <si>
    <t xml:space="preserve">Herrera </t>
  </si>
  <si>
    <t>Celeste</t>
  </si>
  <si>
    <t>Hernandez</t>
  </si>
  <si>
    <t>Susana</t>
  </si>
  <si>
    <t>Ana Lucrecia</t>
  </si>
  <si>
    <t>Lubia Matilde</t>
  </si>
  <si>
    <t>Cristina Galindo</t>
  </si>
  <si>
    <t>8 de abril 2022</t>
  </si>
  <si>
    <t>Calderón</t>
  </si>
  <si>
    <t>González Galicia</t>
  </si>
  <si>
    <t>Rosa Odilia</t>
  </si>
  <si>
    <t>Se dio diploma #5</t>
  </si>
  <si>
    <t xml:space="preserve">28 de enero </t>
  </si>
  <si>
    <t xml:space="preserve">4 de abril </t>
  </si>
  <si>
    <t>Alcala</t>
  </si>
  <si>
    <t>Miranda</t>
  </si>
  <si>
    <t>Grajeda</t>
  </si>
  <si>
    <t>Manola</t>
  </si>
  <si>
    <t>Ximena</t>
  </si>
  <si>
    <t>Rivera</t>
  </si>
  <si>
    <t>Alonso</t>
  </si>
  <si>
    <t>Julita</t>
  </si>
  <si>
    <t>Von Ah</t>
  </si>
  <si>
    <t>Lizzy</t>
  </si>
  <si>
    <t>Galvez</t>
  </si>
  <si>
    <t>María Mercedes</t>
  </si>
  <si>
    <t>Galindo</t>
  </si>
  <si>
    <t>Avila</t>
  </si>
  <si>
    <t>Maza</t>
  </si>
  <si>
    <t>Uthzie</t>
  </si>
  <si>
    <t>De la Roca</t>
  </si>
  <si>
    <t>Carolina</t>
  </si>
  <si>
    <t>Solange</t>
  </si>
  <si>
    <t>Duforq</t>
  </si>
  <si>
    <t>Hernández</t>
  </si>
  <si>
    <t>Lucy</t>
  </si>
  <si>
    <t>Marckus</t>
  </si>
  <si>
    <t>Finkel</t>
  </si>
  <si>
    <t>Daniela</t>
  </si>
  <si>
    <t>NO.</t>
  </si>
  <si>
    <t>ENVIO INVITACIÓN</t>
  </si>
  <si>
    <t>CONFIRMACIÓN</t>
  </si>
  <si>
    <t>si</t>
  </si>
  <si>
    <t>OTRO INVITADOS</t>
  </si>
  <si>
    <t>Fernández</t>
  </si>
  <si>
    <t>Del Cid</t>
  </si>
  <si>
    <t>invitó Mónica</t>
  </si>
  <si>
    <t>COMENTARIOS</t>
  </si>
  <si>
    <t>Julian Fernández</t>
  </si>
  <si>
    <t>Jorge Mario Del Cid</t>
  </si>
  <si>
    <t>Alejandra</t>
  </si>
  <si>
    <t>Echeverría</t>
  </si>
  <si>
    <t>Jeca</t>
  </si>
  <si>
    <t>psicóloga</t>
  </si>
  <si>
    <t>nutricionista</t>
  </si>
  <si>
    <t>estilista</t>
  </si>
  <si>
    <t>Psicologas, coaches, nutri y estilista</t>
  </si>
  <si>
    <t>Trujillo</t>
  </si>
  <si>
    <t>Jorge</t>
  </si>
  <si>
    <t>ENVIO SAVE THE DATE</t>
  </si>
  <si>
    <t>SI</t>
  </si>
  <si>
    <t>NO PUEDE</t>
  </si>
  <si>
    <t>Alejandra Muñoz</t>
  </si>
  <si>
    <t>Esposo Ale</t>
  </si>
  <si>
    <t>posiblemente</t>
  </si>
  <si>
    <t>invitó Monica</t>
  </si>
  <si>
    <t>si, llegara tarde</t>
  </si>
  <si>
    <t>SI ASISTIO</t>
  </si>
  <si>
    <t>NO ASISTIO</t>
  </si>
  <si>
    <t xml:space="preserve">Borrayo </t>
  </si>
  <si>
    <t>Claudia Fanni</t>
  </si>
  <si>
    <t>Herrera</t>
  </si>
  <si>
    <t>Calderón de Lemus</t>
  </si>
  <si>
    <t>Lubia</t>
  </si>
  <si>
    <t>Marroquin López</t>
  </si>
  <si>
    <t xml:space="preserve">María Gabriela </t>
  </si>
  <si>
    <t>Veliz Lemuz</t>
  </si>
  <si>
    <t>Sulma Azucena</t>
  </si>
  <si>
    <t>Bardales Contreras</t>
  </si>
  <si>
    <t>Arrivillaga de Wong</t>
  </si>
  <si>
    <t>Ana Isabel</t>
  </si>
  <si>
    <t>Rojas Cortez</t>
  </si>
  <si>
    <t>Yeimy Amali</t>
  </si>
  <si>
    <t xml:space="preserve">González  </t>
  </si>
  <si>
    <t>Vielman</t>
  </si>
  <si>
    <t>Nydia</t>
  </si>
  <si>
    <t>García Turcios</t>
  </si>
  <si>
    <t>Flor de María</t>
  </si>
  <si>
    <t>Mencos</t>
  </si>
  <si>
    <t>Emma</t>
  </si>
  <si>
    <t>Monterroso</t>
  </si>
  <si>
    <t>Elvira</t>
  </si>
  <si>
    <t xml:space="preserve">Pérez </t>
  </si>
  <si>
    <t>Alicia</t>
  </si>
  <si>
    <t>Mexicana</t>
  </si>
  <si>
    <t>Margarita De La Riva</t>
  </si>
  <si>
    <t>21 de julio 2022</t>
  </si>
  <si>
    <t>María Gabriela</t>
  </si>
  <si>
    <t>Reyes</t>
  </si>
  <si>
    <t>Silvia</t>
  </si>
  <si>
    <t>Rojas</t>
  </si>
  <si>
    <t>Yeimy</t>
  </si>
  <si>
    <t>25 de julio 2022</t>
  </si>
  <si>
    <t>KITS DE SEGURIDAD</t>
  </si>
  <si>
    <t>JULIO</t>
  </si>
  <si>
    <t>AGOSTO</t>
  </si>
  <si>
    <t>SEPTIEMBRE</t>
  </si>
  <si>
    <t>OCTUBRE</t>
  </si>
  <si>
    <t>NOVIEMBRE</t>
  </si>
  <si>
    <t>DICIEMBRE</t>
  </si>
  <si>
    <t>CIUDAD</t>
  </si>
  <si>
    <t>ENERO</t>
  </si>
  <si>
    <t>FEBRERO</t>
  </si>
  <si>
    <t>MARZO</t>
  </si>
  <si>
    <t>ABRIL</t>
  </si>
  <si>
    <t>MAYO</t>
  </si>
  <si>
    <t>JUNIO</t>
  </si>
  <si>
    <t>INTERIOR</t>
  </si>
  <si>
    <t>TOTAL</t>
  </si>
  <si>
    <t>Año 2020 = 330 kits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</si>
  <si>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</si>
  <si>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</si>
  <si>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</si>
  <si>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</si>
  <si>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</si>
  <si>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</si>
  <si>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</si>
  <si>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</si>
  <si>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</si>
  <si>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</si>
  <si>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</si>
  <si>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</si>
  <si>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2020 = 15</t>
  </si>
  <si>
    <t>Año 2021 = 52</t>
  </si>
  <si>
    <t>Año 2021 = 615 kits</t>
  </si>
  <si>
    <t>Año 2022 = 47</t>
  </si>
  <si>
    <t>Año 2023 = 77</t>
  </si>
  <si>
    <t>Edith Tobias Grupo Creare</t>
  </si>
  <si>
    <t>Faride Coll Grupo Creare</t>
  </si>
  <si>
    <t>6 de octubre 2022</t>
  </si>
  <si>
    <t xml:space="preserve">12 de octubre 2022 </t>
  </si>
  <si>
    <t xml:space="preserve">Mencos </t>
  </si>
  <si>
    <t>Alba Menéndez Grupo Creare</t>
  </si>
  <si>
    <t xml:space="preserve">22 de septiembre 2022 </t>
  </si>
  <si>
    <t xml:space="preserve">Galicia </t>
  </si>
  <si>
    <t>Sonia</t>
  </si>
  <si>
    <t>Patzan</t>
  </si>
  <si>
    <t>Lucrecia</t>
  </si>
  <si>
    <t>19 de abril 2022</t>
  </si>
  <si>
    <t>FINALIZO TERAPIAS</t>
  </si>
  <si>
    <t>ABANDONO TERAPIAS</t>
  </si>
  <si>
    <t>MURIO DURANTE SUS TERAPIAS</t>
  </si>
  <si>
    <t>Continua terapias, hizo una pausa por temas de salud que acordaron con la psicoterapeuta, por lo que iniciaron en octubre 2022</t>
  </si>
  <si>
    <t>Abandonó terapias, no le gustaba la forma de pensar de la terapeuta.</t>
  </si>
  <si>
    <t>Se inscribió y se trasladaron datos para que solicitara sus terapias pero, no pidió terapias</t>
  </si>
  <si>
    <t>Completó el año de terapias</t>
  </si>
  <si>
    <t>Completó el año de terapias.  Septiembre 2022</t>
  </si>
  <si>
    <t>Completó el año de terapias.  Octubre 2022</t>
  </si>
  <si>
    <t>Abandonó terapia</t>
  </si>
  <si>
    <t>Continúa terapia</t>
  </si>
  <si>
    <t>Continúa terapias y fallecio en junio 2022</t>
  </si>
  <si>
    <t>Continúa terapias</t>
  </si>
  <si>
    <t>Continúa terapias y fallecio en 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</si>
</sst>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A]d&quot; de &quot;mmmm&quot; de &quot;yyyy;@"/>
  </numFmts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sz val="12"/>
      <color rgb="FF202124"/>
      <name val="Calibri"/>
      <scheme val="minor"/>
    </font>
    <font>
      <b/>
      <sz val="16"/>
      <color theme="1"/>
      <name val="Calibri"/>
      <scheme val="minor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b/>
      <sz val="14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theme="1"/>
      <name val="Arial"/>
    </font>
    <font>
      <sz val="12"/>
      <name val="Calibri"/>
      <scheme val="minor"/>
    </font>
    <font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FD75E"/>
        <bgColor indexed="64"/>
      </patternFill>
    </fill>
    <fill>
      <patternFill patternType="solid">
        <fgColor rgb="FFFA388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A2A74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17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0" xfId="0" applyFont="1"/>
    <xf numFmtId="0" fontId="10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1" fillId="0" borderId="1" xfId="0" applyFont="1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7" fillId="0" borderId="2" xfId="0" applyFont="1" applyFill="1" applyBorder="1" applyAlignment="1">
      <alignment vertical="center"/>
    </xf>
    <xf numFmtId="16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" fontId="0" fillId="7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16" fontId="16" fillId="7" borderId="1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" fontId="0" fillId="4" borderId="1" xfId="0" applyNumberFormat="1" applyFill="1" applyBorder="1" applyAlignment="1">
      <alignment horizontal="center" vertical="center"/>
    </xf>
    <xf numFmtId="0" fontId="0" fillId="7" borderId="2" xfId="0" applyFill="1" applyBorder="1"/>
    <xf numFmtId="16" fontId="0" fillId="7" borderId="2" xfId="0" applyNumberFormat="1" applyFill="1" applyBorder="1" applyAlignment="1">
      <alignment horizontal="center" vertical="center"/>
    </xf>
    <xf numFmtId="16" fontId="0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0" fillId="2" borderId="1" xfId="0" applyFill="1" applyBorder="1"/>
    <xf numFmtId="0" fontId="15" fillId="0" borderId="1" xfId="0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0" fillId="0" borderId="0" xfId="0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5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/>
    <xf numFmtId="0" fontId="7" fillId="8" borderId="1" xfId="0" applyFont="1" applyFill="1" applyBorder="1" applyAlignment="1">
      <alignment horizontal="center"/>
    </xf>
    <xf numFmtId="17" fontId="9" fillId="8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8" fillId="9" borderId="1" xfId="0" applyFont="1" applyFill="1" applyBorder="1"/>
    <xf numFmtId="0" fontId="7" fillId="9" borderId="1" xfId="0" applyFont="1" applyFill="1" applyBorder="1" applyAlignment="1">
      <alignment horizontal="center"/>
    </xf>
    <xf numFmtId="17" fontId="9" fillId="9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8" fillId="10" borderId="1" xfId="0" applyFont="1" applyFill="1" applyBorder="1"/>
    <xf numFmtId="0" fontId="7" fillId="10" borderId="1" xfId="0" applyFont="1" applyFill="1" applyBorder="1" applyAlignment="1">
      <alignment horizontal="center"/>
    </xf>
    <xf numFmtId="17" fontId="9" fillId="10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8" fillId="11" borderId="1" xfId="0" applyFont="1" applyFill="1" applyBorder="1"/>
    <xf numFmtId="0" fontId="7" fillId="11" borderId="1" xfId="0" applyFont="1" applyFill="1" applyBorder="1" applyAlignment="1">
      <alignment horizontal="center" wrapText="1"/>
    </xf>
    <xf numFmtId="17" fontId="9" fillId="11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8" fillId="12" borderId="1" xfId="0" applyFont="1" applyFill="1" applyBorder="1"/>
    <xf numFmtId="0" fontId="7" fillId="12" borderId="1" xfId="0" applyFont="1" applyFill="1" applyBorder="1" applyAlignment="1">
      <alignment horizontal="center" wrapText="1"/>
    </xf>
    <xf numFmtId="17" fontId="9" fillId="12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wrapText="1"/>
    </xf>
    <xf numFmtId="0" fontId="7" fillId="11" borderId="1" xfId="0" applyFont="1" applyFill="1" applyBorder="1" applyAlignment="1">
      <alignment horizontal="center"/>
    </xf>
    <xf numFmtId="0" fontId="7" fillId="12" borderId="1" xfId="0" applyFont="1" applyFill="1" applyBorder="1" applyAlignment="1">
      <alignment horizontal="center"/>
    </xf>
    <xf numFmtId="0" fontId="0" fillId="0" borderId="7" xfId="0" applyBorder="1" applyAlignment="1">
      <alignment vertical="center"/>
    </xf>
    <xf numFmtId="0" fontId="0" fillId="11" borderId="7" xfId="0" applyFill="1" applyBorder="1" applyAlignment="1">
      <alignment vertical="center"/>
    </xf>
    <xf numFmtId="0" fontId="0" fillId="10" borderId="7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center"/>
    </xf>
    <xf numFmtId="17" fontId="9" fillId="3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vertical="center"/>
    </xf>
    <xf numFmtId="164" fontId="7" fillId="11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/>
    </xf>
    <xf numFmtId="164" fontId="7" fillId="12" borderId="1" xfId="0" applyNumberFormat="1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vertical="center"/>
    </xf>
    <xf numFmtId="164" fontId="7" fillId="13" borderId="1" xfId="0" applyNumberFormat="1" applyFont="1" applyFill="1" applyBorder="1" applyAlignment="1">
      <alignment horizontal="center" vertical="center"/>
    </xf>
    <xf numFmtId="17" fontId="7" fillId="0" borderId="1" xfId="0" applyNumberFormat="1" applyFont="1" applyBorder="1" applyAlignment="1">
      <alignment horizontal="center" vertical="center"/>
    </xf>
    <xf numFmtId="0" fontId="7" fillId="10" borderId="1" xfId="0" applyFont="1" applyFill="1" applyBorder="1" applyAlignment="1">
      <alignment vertical="center"/>
    </xf>
    <xf numFmtId="164" fontId="7" fillId="10" borderId="1" xfId="0" applyNumberFormat="1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/>
    </xf>
    <xf numFmtId="164" fontId="7" fillId="8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9" borderId="1" xfId="0" applyFont="1" applyFill="1" applyBorder="1" applyAlignment="1">
      <alignment vertical="center"/>
    </xf>
    <xf numFmtId="0" fontId="7" fillId="1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</cellXfs>
  <cellStyles count="7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Normal" xfId="0" builtinId="0"/>
  </cellStyles>
  <dxfs count="0"/>
  <tableStyles count="0" defaultTableStyle="TableStyleMedium9" defaultPivotStyle="PivotStyleMedium4"/>
  <colors>
    <mruColors>
      <color rgb="FF9FD75E"/>
      <color rgb="FFFA2A74"/>
      <color rgb="FFFA3881"/>
      <color rgb="FFACB1E8"/>
      <color rgb="FFFDB521"/>
      <color rgb="FF5CE215"/>
      <color rgb="FFCA2A97"/>
      <color rgb="FFFFD121"/>
      <color rgb="FF65FF86"/>
      <color rgb="FF7B6B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2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Relationship Id="rId3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Relationship Id="rId3" Type="http://schemas.openxmlformats.org/officeDocument/2006/relationships/chartUserShapes" Target="../drawings/drawing7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_tradnl" sz="1800" b="1">
                <a:solidFill>
                  <a:schemeClr val="tx1"/>
                </a:solidFill>
              </a:rPr>
              <a:t>PROGRAMA</a:t>
            </a:r>
            <a:r>
              <a:rPr lang="es-ES_tradnl" sz="1800" b="1" baseline="0">
                <a:solidFill>
                  <a:schemeClr val="tx1"/>
                </a:solidFill>
              </a:rPr>
              <a:t> </a:t>
            </a:r>
            <a:r>
              <a:rPr lang="es-ES_tradnl" sz="1800" b="1">
                <a:solidFill>
                  <a:schemeClr val="tx1"/>
                </a:solidFill>
              </a:rPr>
              <a:t>UNO</a:t>
            </a:r>
            <a:r>
              <a:rPr lang="es-ES_tradnl" sz="1800" b="1" baseline="0">
                <a:solidFill>
                  <a:schemeClr val="tx1"/>
                </a:solidFill>
              </a:rPr>
              <a:t> A UNO 2020-2022</a:t>
            </a:r>
          </a:p>
          <a:p>
            <a:pPr>
              <a:defRPr>
                <a:solidFill>
                  <a:schemeClr val="tx1"/>
                </a:solidFill>
              </a:defRPr>
            </a:pPr>
            <a:r>
              <a:rPr lang="es-ES_tradnl" sz="1800" baseline="0">
                <a:solidFill>
                  <a:schemeClr val="tx1"/>
                </a:solidFill>
              </a:rPr>
              <a:t>Amando-T Guatemala</a:t>
            </a:r>
            <a:endParaRPr lang="es-ES_tradnl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75077218902506"/>
          <c:y val="0.04502369668246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rgbClr val="ACB1E8"/>
        </a:solidFill>
        <a:ln>
          <a:noFill/>
        </a:ln>
        <a:effectLst/>
        <a:sp3d/>
      </c:spPr>
    </c:sideWall>
    <c:backWall>
      <c:thickness val="0"/>
      <c:spPr>
        <a:solidFill>
          <a:srgbClr val="ACB1E8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9689542284803"/>
          <c:y val="0.116327014218009"/>
          <c:w val="0.71350594506444"/>
          <c:h val="0.54630555659215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'UNO A UNO'!$H$30</c:f>
              <c:strCache>
                <c:ptCount val="1"/>
                <c:pt idx="0">
                  <c:v>Año 2020</c:v>
                </c:pt>
              </c:strCache>
            </c:strRef>
          </c:tx>
          <c:spPr>
            <a:solidFill>
              <a:srgbClr val="FA3881"/>
            </a:solidFill>
            <a:ln>
              <a:noFill/>
            </a:ln>
            <a:effectLst>
              <a:outerShdw blurRad="50800" dist="50800" dir="2760000" algn="ctr" rotWithShape="0">
                <a:srgbClr val="000000">
                  <a:alpha val="36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'UNO A UNO'!$G$31:$G$42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'UNO A UNO'!$H$31:$H$42</c:f>
              <c:numCache>
                <c:formatCode>General</c:formatCode>
                <c:ptCount val="12"/>
                <c:pt idx="5">
                  <c:v>3.0</c:v>
                </c:pt>
                <c:pt idx="6">
                  <c:v>5.0</c:v>
                </c:pt>
                <c:pt idx="7">
                  <c:v>4.0</c:v>
                </c:pt>
                <c:pt idx="8">
                  <c:v>5.0</c:v>
                </c:pt>
                <c:pt idx="9">
                  <c:v>6.0</c:v>
                </c:pt>
                <c:pt idx="10">
                  <c:v>5.0</c:v>
                </c:pt>
                <c:pt idx="11">
                  <c:v>6.0</c:v>
                </c:pt>
              </c:numCache>
            </c:numRef>
          </c:val>
        </c:ser>
        <c:ser>
          <c:idx val="1"/>
          <c:order val="1"/>
          <c:tx>
            <c:strRef>
              <c:f>'UNO A UNO'!$I$30</c:f>
              <c:strCache>
                <c:ptCount val="1"/>
                <c:pt idx="0">
                  <c:v>Año 2021</c:v>
                </c:pt>
              </c:strCache>
            </c:strRef>
          </c:tx>
          <c:spPr>
            <a:solidFill>
              <a:srgbClr val="9FD75E"/>
            </a:solidFill>
            <a:ln>
              <a:noFill/>
            </a:ln>
            <a:effectLst>
              <a:outerShdw blurRad="12700" dist="50800" dir="2880000" sx="29000" sy="29000" algn="ctr" rotWithShape="0">
                <a:srgbClr val="000000">
                  <a:alpha val="30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'UNO A UNO'!$G$31:$G$42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'UNO A UNO'!$I$31:$I$42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3.0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2.0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</c:numCache>
            </c:numRef>
          </c:val>
        </c:ser>
        <c:ser>
          <c:idx val="2"/>
          <c:order val="2"/>
          <c:tx>
            <c:strRef>
              <c:f>'UNO A UNO'!$J$30</c:f>
              <c:strCache>
                <c:ptCount val="1"/>
                <c:pt idx="0">
                  <c:v>Año 2022</c:v>
                </c:pt>
              </c:strCache>
            </c:strRef>
          </c:tx>
          <c:spPr>
            <a:solidFill>
              <a:srgbClr val="FDB521"/>
            </a:solidFill>
            <a:ln>
              <a:noFill/>
            </a:ln>
            <a:effectLst>
              <a:outerShdw blurRad="50800" dist="50800" sx="24000" sy="24000" algn="ctr" rotWithShape="0">
                <a:srgbClr val="000000">
                  <a:alpha val="18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'UNO A UNO'!$G$31:$G$42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'UNO A UNO'!$J$31:$J$42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2.0</c:v>
                </c:pt>
                <c:pt idx="6">
                  <c:v>2.0</c:v>
                </c:pt>
                <c:pt idx="7">
                  <c:v>2.0</c:v>
                </c:pt>
                <c:pt idx="8">
                  <c:v>3.0</c:v>
                </c:pt>
                <c:pt idx="9">
                  <c:v>3.0</c:v>
                </c:pt>
                <c:pt idx="10">
                  <c:v>4.0</c:v>
                </c:pt>
                <c:pt idx="11">
                  <c:v>4.0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36503040"/>
        <c:axId val="-2136500016"/>
        <c:axId val="2121212976"/>
      </c:bar3DChart>
      <c:catAx>
        <c:axId val="-2136503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0" i="0" u="none" strike="noStrike" kern="1200" baseline="0">
                <a:ln>
                  <a:noFill/>
                </a:ln>
                <a:solidFill>
                  <a:schemeClr val="tx1"/>
                </a:solidFill>
                <a:effectLst>
                  <a:outerShdw dist="50800" algn="ctr" rotWithShape="0">
                    <a:srgbClr val="000000">
                      <a:alpha val="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500016"/>
        <c:crosses val="autoZero"/>
        <c:auto val="1"/>
        <c:lblAlgn val="ctr"/>
        <c:lblOffset val="100"/>
        <c:noMultiLvlLbl val="0"/>
      </c:catAx>
      <c:valAx>
        <c:axId val="-213650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600">
                    <a:solidFill>
                      <a:schemeClr val="tx1"/>
                    </a:solidFill>
                  </a:rPr>
                  <a:t>Mujeres</a:t>
                </a:r>
              </a:p>
            </c:rich>
          </c:tx>
          <c:layout>
            <c:manualLayout>
              <c:xMode val="edge"/>
              <c:yMode val="edge"/>
              <c:x val="0.0612309995253684"/>
              <c:y val="0.350114751651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503040"/>
        <c:crosses val="autoZero"/>
        <c:crossBetween val="between"/>
      </c:valAx>
      <c:serAx>
        <c:axId val="2121212976"/>
        <c:scaling>
          <c:orientation val="minMax"/>
        </c:scaling>
        <c:delete val="1"/>
        <c:axPos val="b"/>
        <c:majorTickMark val="none"/>
        <c:minorTickMark val="none"/>
        <c:tickLblPos val="nextTo"/>
        <c:crossAx val="-2136500016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83425379400991"/>
          <c:y val="0.74200208978617"/>
          <c:w val="0.424184668183865"/>
          <c:h val="0.118187483673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CAJAS</a:t>
            </a:r>
            <a:r>
              <a:rPr lang="en-US" sz="1400" baseline="0"/>
              <a:t> LÚDICAS ENTREGADAS 2020-2021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EFF62"/>
              </a:solidFill>
            </c:spPr>
          </c:dPt>
          <c:dPt>
            <c:idx val="1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308219178082192"/>
                  <c:y val="-0.04730638302275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23972602739726"/>
                  <c:y val="-0.0420499342969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'[1]Caja Lúdica Y KITS'!$A$10:$A$11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'[1]Caja Lúdica Y KITS'!$B$10:$B$11</c:f>
              <c:numCache>
                <c:formatCode>General</c:formatCode>
                <c:ptCount val="2"/>
                <c:pt idx="0">
                  <c:v>29.0</c:v>
                </c:pt>
                <c:pt idx="1">
                  <c:v>422.0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35971120"/>
        <c:axId val="-2135968336"/>
        <c:axId val="0"/>
      </c:bar3DChart>
      <c:catAx>
        <c:axId val="-213597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-2135968336"/>
        <c:crosses val="autoZero"/>
        <c:auto val="1"/>
        <c:lblAlgn val="ctr"/>
        <c:lblOffset val="100"/>
        <c:noMultiLvlLbl val="0"/>
      </c:catAx>
      <c:valAx>
        <c:axId val="-213596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59711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PROYECCIÓN DE ENTREGA CAJAS</a:t>
            </a:r>
            <a:r>
              <a:rPr lang="en-US" sz="1400" baseline="0"/>
              <a:t> LÚDICA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239726027397261"/>
                  <c:y val="-0.02628141587426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171232876712329"/>
                  <c:y val="-0.02365308804204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0171232876712327"/>
                  <c:y val="-0.01051248357424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0205479452054794"/>
                  <c:y val="-0.0157687253613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'[1]Caja Lúdica Y KITS'!$A$10:$A$13</c:f>
              <c:strCache>
                <c:ptCount val="4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  <c:pt idx="3">
                  <c:v>Año 2023</c:v>
                </c:pt>
              </c:strCache>
            </c:strRef>
          </c:cat>
          <c:val>
            <c:numRef>
              <c:f>'[1]Caja Lúdica Y KITS'!$B$10:$B$13</c:f>
              <c:numCache>
                <c:formatCode>General</c:formatCode>
                <c:ptCount val="4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  <c:pt idx="3">
                  <c:v>825.0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21723776"/>
        <c:axId val="2121731184"/>
        <c:axId val="0"/>
      </c:bar3DChart>
      <c:catAx>
        <c:axId val="212172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2121731184"/>
        <c:crosses val="autoZero"/>
        <c:auto val="1"/>
        <c:lblAlgn val="ctr"/>
        <c:lblOffset val="100"/>
        <c:noMultiLvlLbl val="0"/>
      </c:catAx>
      <c:valAx>
        <c:axId val="2121731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Cajas</a:t>
                </a:r>
                <a:r>
                  <a:rPr lang="en-US" sz="1400" baseline="0"/>
                  <a:t> Lúdicas Entregadas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824348775752346"/>
              <c:y val="0.2668053845437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1723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 b="1">
                <a:solidFill>
                  <a:schemeClr val="tx1"/>
                </a:solidFill>
              </a:rPr>
              <a:t>ENTREGA CAJAS L</a:t>
            </a:r>
            <a:r>
              <a:rPr lang="es-ES" b="1">
                <a:solidFill>
                  <a:schemeClr val="tx1"/>
                </a:solidFill>
              </a:rPr>
              <a:t>Ú</a:t>
            </a:r>
            <a:r>
              <a:rPr lang="es-ES_tradnl" b="1">
                <a:solidFill>
                  <a:schemeClr val="tx1"/>
                </a:solidFill>
              </a:rPr>
              <a:t>DICAS</a:t>
            </a:r>
          </a:p>
          <a:p>
            <a:pPr>
              <a:defRPr/>
            </a:pPr>
            <a:r>
              <a:rPr lang="es-ES_tradnl">
                <a:solidFill>
                  <a:schemeClr val="tx1"/>
                </a:solidFill>
              </a:rPr>
              <a:t>Amando-T Guatemala</a:t>
            </a:r>
          </a:p>
        </c:rich>
      </c:tx>
      <c:layout>
        <c:manualLayout>
          <c:xMode val="edge"/>
          <c:yMode val="edge"/>
          <c:x val="0.392486967146348"/>
          <c:y val="0.0673635307781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solidFill>
            <a:schemeClr val="tx1">
              <a:lumMod val="95000"/>
              <a:lumOff val="5000"/>
            </a:schemeClr>
          </a:solidFill>
        </a:ln>
        <a:effectLst/>
        <a:sp3d>
          <a:contourClr>
            <a:schemeClr val="tx1">
              <a:lumMod val="95000"/>
              <a:lumOff val="5000"/>
            </a:schemeClr>
          </a:contourClr>
        </a:sp3d>
      </c:spPr>
    </c:floor>
    <c:sideWall>
      <c:thickness val="0"/>
      <c:spPr>
        <a:solidFill>
          <a:srgbClr val="C5C7FF"/>
        </a:solidFill>
        <a:ln>
          <a:noFill/>
        </a:ln>
        <a:effectLst/>
        <a:sp3d/>
      </c:spPr>
    </c:sideWall>
    <c:backWall>
      <c:thickness val="0"/>
      <c:spPr>
        <a:solidFill>
          <a:srgbClr val="C5C7FF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522264458322"/>
          <c:y val="0.197862950058072"/>
          <c:w val="0.693053217485745"/>
          <c:h val="0.56822702040293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D121"/>
            </a:solidFill>
            <a:ln>
              <a:noFill/>
            </a:ln>
            <a:effectLst>
              <a:outerShdw blurRad="50800" dist="50800" dir="5400000" algn="ctr" rotWithShape="0">
                <a:srgbClr val="000000">
                  <a:alpha val="47000"/>
                </a:srgbClr>
              </a:outerShdw>
            </a:effectLst>
            <a:sp3d/>
          </c:spPr>
          <c:invertIfNegative val="0"/>
          <c:dPt>
            <c:idx val="1"/>
            <c:invertIfNegative val="0"/>
            <c:bubble3D val="0"/>
            <c:spPr>
              <a:solidFill>
                <a:srgbClr val="6EEE2F"/>
              </a:solidFill>
              <a:ln>
                <a:noFill/>
              </a:ln>
              <a:effectLst>
                <a:outerShdw blurRad="50800" dist="50800" dir="5400000" algn="ctr" rotWithShape="0">
                  <a:srgbClr val="000000">
                    <a:alpha val="47000"/>
                  </a:srgbClr>
                </a:outerShdw>
              </a:effectLst>
              <a:sp3d/>
            </c:spPr>
          </c:dPt>
          <c:dPt>
            <c:idx val="2"/>
            <c:invertIfNegative val="0"/>
            <c:bubble3D val="0"/>
            <c:spPr>
              <a:solidFill>
                <a:srgbClr val="D00990"/>
              </a:solidFill>
              <a:ln>
                <a:noFill/>
              </a:ln>
              <a:effectLst>
                <a:outerShdw blurRad="50800" dist="50800" dir="5400000" algn="ctr" rotWithShape="0">
                  <a:srgbClr val="000000">
                    <a:alpha val="47000"/>
                  </a:srgbClr>
                </a:outerShdw>
              </a:effectLst>
              <a:sp3d/>
            </c:spPr>
          </c:dPt>
          <c:dLbls>
            <c:dLbl>
              <c:idx val="0"/>
              <c:layout>
                <c:manualLayout>
                  <c:x val="0.0172413793103448"/>
                  <c:y val="-0.013937282229965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224137931034482"/>
                  <c:y val="-0.02090592334494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0155172413793103"/>
                  <c:y val="-0.020905923344947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'[1]Caja Lúdica Y KITS'!$N$31:$N$33</c:f>
              <c:strCache>
                <c:ptCount val="3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</c:strCache>
            </c:strRef>
          </c:cat>
          <c:val>
            <c:numRef>
              <c:f>'[1]Caja Lúdica Y KITS'!$O$31:$O$33</c:f>
              <c:numCache>
                <c:formatCode>General</c:formatCode>
                <c:ptCount val="3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21971344"/>
        <c:axId val="2121832752"/>
        <c:axId val="0"/>
      </c:bar3DChart>
      <c:catAx>
        <c:axId val="212197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2121832752"/>
        <c:crosses val="autoZero"/>
        <c:auto val="1"/>
        <c:lblAlgn val="ctr"/>
        <c:lblOffset val="100"/>
        <c:noMultiLvlLbl val="0"/>
      </c:catAx>
      <c:valAx>
        <c:axId val="212183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400" b="1"/>
                  <a:t>Cajas</a:t>
                </a:r>
                <a:r>
                  <a:rPr lang="es-ES_tradnl" sz="1400" b="1" baseline="0"/>
                  <a:t> L</a:t>
                </a:r>
                <a:r>
                  <a:rPr lang="es-ES" sz="1400" b="1" baseline="0"/>
                  <a:t>údicas Entregadas</a:t>
                </a:r>
                <a:endParaRPr lang="es-ES_tradnl" sz="1400" b="1"/>
              </a:p>
            </c:rich>
          </c:tx>
          <c:layout>
            <c:manualLayout>
              <c:xMode val="edge"/>
              <c:yMode val="edge"/>
              <c:x val="0.11961254412164"/>
              <c:y val="0.3462957374230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212197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s-ES_tradnl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 sz="1600" b="1">
                <a:solidFill>
                  <a:schemeClr val="tx1"/>
                </a:solidFill>
              </a:rPr>
              <a:t>KITS</a:t>
            </a:r>
            <a:r>
              <a:rPr lang="es-ES_tradnl" sz="1600" b="1" baseline="0">
                <a:solidFill>
                  <a:schemeClr val="tx1"/>
                </a:solidFill>
              </a:rPr>
              <a:t> DE SEGURIDAD 2020-2021</a:t>
            </a:r>
          </a:p>
          <a:p>
            <a:pPr>
              <a:defRPr/>
            </a:pPr>
            <a:r>
              <a:rPr lang="es-ES_tradnl" sz="1600" baseline="0">
                <a:solidFill>
                  <a:schemeClr val="tx1"/>
                </a:solidFill>
              </a:rPr>
              <a:t>Amando-T Guatemala</a:t>
            </a:r>
            <a:endParaRPr lang="es-ES_tradnl" sz="16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55994404001387"/>
          <c:y val="0.05940594059405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>
            <a:lumMod val="75000"/>
          </a:schemeClr>
        </a:solidFill>
        <a:ln>
          <a:noFill/>
        </a:ln>
        <a:effectLst/>
        <a:sp3d/>
      </c:spPr>
    </c:floor>
    <c:sideWall>
      <c:thickness val="0"/>
      <c:spPr>
        <a:solidFill>
          <a:srgbClr val="ACB1E8"/>
        </a:solidFill>
        <a:ln>
          <a:noFill/>
        </a:ln>
        <a:effectLst/>
        <a:sp3d/>
      </c:spPr>
    </c:sideWall>
    <c:backWall>
      <c:thickness val="0"/>
      <c:spPr>
        <a:solidFill>
          <a:srgbClr val="ACB1E8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65831971475264"/>
          <c:y val="0.128935643564356"/>
          <c:w val="0.698307210419452"/>
          <c:h val="0.626177789038746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'Caja Lúdica y Kits de seguridad'!$B$80</c:f>
              <c:strCache>
                <c:ptCount val="1"/>
                <c:pt idx="0">
                  <c:v>Año 2020 = 330 kits</c:v>
                </c:pt>
              </c:strCache>
            </c:strRef>
          </c:tx>
          <c:spPr>
            <a:solidFill>
              <a:srgbClr val="FA388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'Caja Lúdica y Kits de seguridad'!$A$81:$A$92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 de seguridad'!$B$81:$B$92</c:f>
              <c:numCache>
                <c:formatCode>General</c:formatCode>
                <c:ptCount val="12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44.0</c:v>
                </c:pt>
                <c:pt idx="7">
                  <c:v>50.0</c:v>
                </c:pt>
                <c:pt idx="8">
                  <c:v>49.0</c:v>
                </c:pt>
                <c:pt idx="9">
                  <c:v>59.0</c:v>
                </c:pt>
                <c:pt idx="10">
                  <c:v>63.0</c:v>
                </c:pt>
                <c:pt idx="11">
                  <c:v>65.0</c:v>
                </c:pt>
              </c:numCache>
            </c:numRef>
          </c:val>
        </c:ser>
        <c:ser>
          <c:idx val="1"/>
          <c:order val="1"/>
          <c:tx>
            <c:strRef>
              <c:f>'Caja Lúdica y Kits de seguridad'!$C$80</c:f>
              <c:strCache>
                <c:ptCount val="1"/>
                <c:pt idx="0">
                  <c:v>Año 2021 = 615 kits</c:v>
                </c:pt>
              </c:strCache>
            </c:strRef>
          </c:tx>
          <c:spPr>
            <a:solidFill>
              <a:srgbClr val="9FD75E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'Caja Lúdica y Kits de seguridad'!$A$81:$A$92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'Caja Lúdica y Kits de seguridad'!$C$81:$C$92</c:f>
              <c:numCache>
                <c:formatCode>General</c:formatCode>
                <c:ptCount val="12"/>
                <c:pt idx="0">
                  <c:v>55.0</c:v>
                </c:pt>
                <c:pt idx="1">
                  <c:v>56.0</c:v>
                </c:pt>
                <c:pt idx="2">
                  <c:v>64.0</c:v>
                </c:pt>
                <c:pt idx="3">
                  <c:v>53.0</c:v>
                </c:pt>
                <c:pt idx="4">
                  <c:v>48.0</c:v>
                </c:pt>
                <c:pt idx="5">
                  <c:v>53.0</c:v>
                </c:pt>
                <c:pt idx="6">
                  <c:v>51.0</c:v>
                </c:pt>
                <c:pt idx="7">
                  <c:v>49.0</c:v>
                </c:pt>
                <c:pt idx="8">
                  <c:v>43.0</c:v>
                </c:pt>
                <c:pt idx="9">
                  <c:v>50.0</c:v>
                </c:pt>
                <c:pt idx="10">
                  <c:v>52.0</c:v>
                </c:pt>
                <c:pt idx="11">
                  <c:v>41.0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22015984"/>
        <c:axId val="2092353040"/>
        <c:axId val="2094307856"/>
      </c:bar3DChart>
      <c:catAx>
        <c:axId val="2122015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2092353040"/>
        <c:crosses val="autoZero"/>
        <c:auto val="1"/>
        <c:lblAlgn val="ctr"/>
        <c:lblOffset val="100"/>
        <c:noMultiLvlLbl val="0"/>
      </c:catAx>
      <c:valAx>
        <c:axId val="209235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2122015984"/>
        <c:crosses val="autoZero"/>
        <c:crossBetween val="between"/>
      </c:valAx>
      <c:serAx>
        <c:axId val="2094307856"/>
        <c:scaling>
          <c:orientation val="minMax"/>
        </c:scaling>
        <c:delete val="1"/>
        <c:axPos val="b"/>
        <c:majorTickMark val="none"/>
        <c:minorTickMark val="none"/>
        <c:tickLblPos val="nextTo"/>
        <c:crossAx val="2092353040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2575645025504"/>
          <c:y val="0.812190301707336"/>
          <c:w val="0.429754370326351"/>
          <c:h val="0.108601777500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_tradnl" sz="1800" b="1">
                <a:solidFill>
                  <a:schemeClr val="tx1"/>
                </a:solidFill>
              </a:rPr>
              <a:t>PROGRAMA NUTRIENDO-T 2020-2022</a:t>
            </a:r>
          </a:p>
          <a:p>
            <a:pPr>
              <a:defRPr sz="1800">
                <a:solidFill>
                  <a:schemeClr val="tx1"/>
                </a:solidFill>
              </a:defRPr>
            </a:pPr>
            <a:r>
              <a:rPr lang="es-ES_tradnl" sz="1800">
                <a:solidFill>
                  <a:schemeClr val="tx1"/>
                </a:solidFill>
              </a:rPr>
              <a:t>Amando-T Guatemala</a:t>
            </a:r>
          </a:p>
        </c:rich>
      </c:tx>
      <c:layout>
        <c:manualLayout>
          <c:xMode val="edge"/>
          <c:yMode val="edge"/>
          <c:x val="0.294008810572687"/>
          <c:y val="0.08362369337979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>
            <a:lumMod val="65000"/>
          </a:schemeClr>
        </a:solidFill>
        <a:ln>
          <a:noFill/>
        </a:ln>
        <a:effectLst/>
        <a:sp3d/>
      </c:spPr>
    </c:floor>
    <c:sideWall>
      <c:thickness val="0"/>
      <c:spPr>
        <a:solidFill>
          <a:srgbClr val="ACB1E8"/>
        </a:solidFill>
        <a:ln>
          <a:noFill/>
        </a:ln>
        <a:effectLst/>
        <a:sp3d/>
      </c:spPr>
    </c:sideWall>
    <c:backWall>
      <c:thickness val="0"/>
      <c:spPr>
        <a:solidFill>
          <a:srgbClr val="ACB1E8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2757293003573"/>
          <c:y val="0.220451406988761"/>
          <c:w val="0.713800455559795"/>
          <c:h val="0.385388350846388"/>
        </c:manualLayout>
      </c:layout>
      <c:bar3DChart>
        <c:barDir val="col"/>
        <c:grouping val="standard"/>
        <c:varyColors val="0"/>
        <c:ser>
          <c:idx val="1"/>
          <c:order val="0"/>
          <c:tx>
            <c:strRef>
              <c:f>'NUTRIENDO-T'!$H$8</c:f>
              <c:strCache>
                <c:ptCount val="1"/>
                <c:pt idx="0">
                  <c:v>Año 2021 = 52</c:v>
                </c:pt>
              </c:strCache>
            </c:strRef>
          </c:tx>
          <c:spPr>
            <a:solidFill>
              <a:srgbClr val="9FD75E"/>
            </a:solidFill>
            <a:ln>
              <a:noFill/>
            </a:ln>
            <a:effectLst>
              <a:outerShdw blurRad="25400" dist="50800" dir="5400000" algn="ctr" rotWithShape="0">
                <a:srgbClr val="000000">
                  <a:alpha val="34000"/>
                </a:srgbClr>
              </a:outerShdw>
            </a:effectLst>
            <a:sp3d/>
          </c:spPr>
          <c:invertIfNegative val="0"/>
          <c:dLbls>
            <c:dLbl>
              <c:idx val="8"/>
              <c:layout>
                <c:manualLayout>
                  <c:x val="0.00440528634361233"/>
                  <c:y val="0.0023228803716608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'NUTRIENDO-T'!$G$9:$G$20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'NUTRIENDO-T'!$H$9:$H$20</c:f>
              <c:numCache>
                <c:formatCode>0</c:formatCode>
                <c:ptCount val="12"/>
                <c:pt idx="0">
                  <c:v>2.0</c:v>
                </c:pt>
                <c:pt idx="1">
                  <c:v>3.0</c:v>
                </c:pt>
                <c:pt idx="2">
                  <c:v>2.0</c:v>
                </c:pt>
                <c:pt idx="3">
                  <c:v>4.0</c:v>
                </c:pt>
                <c:pt idx="4">
                  <c:v>5.0</c:v>
                </c:pt>
                <c:pt idx="5">
                  <c:v>2.0</c:v>
                </c:pt>
                <c:pt idx="6">
                  <c:v>4.0</c:v>
                </c:pt>
                <c:pt idx="7">
                  <c:v>5.0</c:v>
                </c:pt>
                <c:pt idx="8">
                  <c:v>4.0</c:v>
                </c:pt>
                <c:pt idx="9" formatCode="General">
                  <c:v>6.0</c:v>
                </c:pt>
                <c:pt idx="10" formatCode="General">
                  <c:v>7.0</c:v>
                </c:pt>
                <c:pt idx="11" formatCode="General">
                  <c:v>8.0</c:v>
                </c:pt>
              </c:numCache>
            </c:numRef>
          </c:val>
        </c:ser>
        <c:ser>
          <c:idx val="2"/>
          <c:order val="1"/>
          <c:tx>
            <c:strRef>
              <c:f>'NUTRIENDO-T'!$I$8</c:f>
              <c:strCache>
                <c:ptCount val="1"/>
                <c:pt idx="0">
                  <c:v>Año 2020 = 15</c:v>
                </c:pt>
              </c:strCache>
            </c:strRef>
          </c:tx>
          <c:spPr>
            <a:solidFill>
              <a:srgbClr val="FA2A74"/>
            </a:solidFill>
            <a:ln>
              <a:noFill/>
            </a:ln>
            <a:effectLst>
              <a:outerShdw blurRad="50800" dist="50800" dir="5400000" sx="16000" sy="16000" algn="ctr" rotWithShape="0">
                <a:schemeClr val="bg1">
                  <a:lumMod val="65000"/>
                  <a:alpha val="90000"/>
                </a:schemeClr>
              </a:outerShdw>
            </a:effectLst>
            <a:sp3d/>
          </c:spPr>
          <c:invertIfNegative val="0"/>
          <c:dLbls>
            <c:dLbl>
              <c:idx val="7"/>
              <c:layout>
                <c:manualLayout>
                  <c:x val="0.0102790014684287"/>
                  <c:y val="0.002322880371660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.00881057268722456"/>
                  <c:y val="0.002322880371660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.0117474302496329"/>
                  <c:y val="0.002322880371660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0.00881057268722456"/>
                  <c:y val="0.002322880371660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0.0117474302496328"/>
                  <c:y val="0.004645760743321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'NUTRIENDO-T'!$G$9:$G$20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'NUTRIENDO-T'!$I$9:$I$20</c:f>
              <c:numCache>
                <c:formatCode>General</c:formatCode>
                <c:ptCount val="12"/>
                <c:pt idx="7">
                  <c:v>3.0</c:v>
                </c:pt>
                <c:pt idx="8">
                  <c:v>3.0</c:v>
                </c:pt>
                <c:pt idx="9">
                  <c:v>1.0</c:v>
                </c:pt>
                <c:pt idx="10">
                  <c:v>3.0</c:v>
                </c:pt>
                <c:pt idx="11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36340640"/>
        <c:axId val="-2136337264"/>
        <c:axId val="-2136331120"/>
      </c:bar3DChart>
      <c:catAx>
        <c:axId val="-2136340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337264"/>
        <c:crosses val="autoZero"/>
        <c:auto val="1"/>
        <c:lblAlgn val="ctr"/>
        <c:lblOffset val="100"/>
        <c:noMultiLvlLbl val="0"/>
      </c:catAx>
      <c:valAx>
        <c:axId val="-213633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600"/>
                  <a:t>Mujeres</a:t>
                </a:r>
              </a:p>
            </c:rich>
          </c:tx>
          <c:layout>
            <c:manualLayout>
              <c:xMode val="edge"/>
              <c:yMode val="edge"/>
              <c:x val="0.0787113670262583"/>
              <c:y val="0.3187443642715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340640"/>
        <c:crosses val="autoZero"/>
        <c:crossBetween val="between"/>
      </c:valAx>
      <c:serAx>
        <c:axId val="-2136331120"/>
        <c:scaling>
          <c:orientation val="minMax"/>
        </c:scaling>
        <c:delete val="1"/>
        <c:axPos val="b"/>
        <c:majorTickMark val="none"/>
        <c:minorTickMark val="none"/>
        <c:tickLblPos val="nextTo"/>
        <c:crossAx val="-2136337264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1668458843526"/>
          <c:y val="0.826074057815944"/>
          <c:w val="0.342769780429429"/>
          <c:h val="0.05788380111022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_tradnl" sz="1600" b="1">
                <a:solidFill>
                  <a:schemeClr val="tx1"/>
                </a:solidFill>
              </a:rPr>
              <a:t>PROYECCI</a:t>
            </a:r>
            <a:r>
              <a:rPr lang="es-ES" sz="1600" b="1">
                <a:solidFill>
                  <a:schemeClr val="tx1"/>
                </a:solidFill>
              </a:rPr>
              <a:t>ÓN </a:t>
            </a:r>
            <a:r>
              <a:rPr lang="es-ES_tradnl" sz="1600" b="1">
                <a:solidFill>
                  <a:schemeClr val="tx1"/>
                </a:solidFill>
              </a:rPr>
              <a:t>PROGRAMAS</a:t>
            </a:r>
            <a:r>
              <a:rPr lang="es-ES_tradnl" sz="1600" b="1" baseline="0">
                <a:solidFill>
                  <a:schemeClr val="tx1"/>
                </a:solidFill>
              </a:rPr>
              <a:t> NUTRIENDO-T</a:t>
            </a:r>
          </a:p>
          <a:p>
            <a:pPr>
              <a:defRPr/>
            </a:pPr>
            <a:r>
              <a:rPr lang="es-ES_tradnl" sz="1600" b="0" baseline="0">
                <a:solidFill>
                  <a:schemeClr val="tx1"/>
                </a:solidFill>
              </a:rPr>
              <a:t>Amando-T Guatemala</a:t>
            </a:r>
            <a:endParaRPr lang="es-ES_tradnl" sz="1600" b="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68375209380234"/>
          <c:y val="0.06408544726301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solidFill>
          <a:srgbClr val="ACB1E8"/>
        </a:solidFill>
        <a:ln>
          <a:noFill/>
        </a:ln>
        <a:effectLst/>
        <a:sp3d/>
      </c:spPr>
    </c:sideWall>
    <c:backWall>
      <c:thickness val="0"/>
      <c:spPr>
        <a:solidFill>
          <a:srgbClr val="ACB1E8"/>
        </a:solidFill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3851145491236"/>
          <c:y val="0.200507343124166"/>
          <c:w val="0.780721718830372"/>
          <c:h val="0.42200519327607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'NUTRIENDO-T'!$H$27</c:f>
              <c:strCache>
                <c:ptCount val="1"/>
                <c:pt idx="0">
                  <c:v>Año 2022 = 47</c:v>
                </c:pt>
              </c:strCache>
            </c:strRef>
          </c:tx>
          <c:spPr>
            <a:solidFill>
              <a:srgbClr val="9FD75E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'NUTRIENDO-T'!$G$28:$G$39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'NUTRIENDO-T'!$H$28:$H$39</c:f>
              <c:numCache>
                <c:formatCode>General</c:formatCode>
                <c:ptCount val="12"/>
                <c:pt idx="0">
                  <c:v>4.0</c:v>
                </c:pt>
                <c:pt idx="1">
                  <c:v>3.0</c:v>
                </c:pt>
                <c:pt idx="2">
                  <c:v>6.0</c:v>
                </c:pt>
                <c:pt idx="3">
                  <c:v>7.0</c:v>
                </c:pt>
                <c:pt idx="4">
                  <c:v>3.0</c:v>
                </c:pt>
                <c:pt idx="5">
                  <c:v>2.0</c:v>
                </c:pt>
                <c:pt idx="6">
                  <c:v>1.0</c:v>
                </c:pt>
                <c:pt idx="7">
                  <c:v>6.0</c:v>
                </c:pt>
                <c:pt idx="8">
                  <c:v>3.0</c:v>
                </c:pt>
                <c:pt idx="9">
                  <c:v>4.0</c:v>
                </c:pt>
                <c:pt idx="10">
                  <c:v>3.0</c:v>
                </c:pt>
                <c:pt idx="11">
                  <c:v>5.0</c:v>
                </c:pt>
              </c:numCache>
            </c:numRef>
          </c:val>
        </c:ser>
        <c:ser>
          <c:idx val="1"/>
          <c:order val="1"/>
          <c:tx>
            <c:strRef>
              <c:f>'NUTRIENDO-T'!$I$27</c:f>
              <c:strCache>
                <c:ptCount val="1"/>
                <c:pt idx="0">
                  <c:v>Año 2023 = 77</c:v>
                </c:pt>
              </c:strCache>
            </c:strRef>
          </c:tx>
          <c:spPr>
            <a:solidFill>
              <a:srgbClr val="FA2A7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'NUTRIENDO-T'!$G$28:$G$39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'NUTRIENDO-T'!$I$28:$I$39</c:f>
              <c:numCache>
                <c:formatCode>General</c:formatCode>
                <c:ptCount val="12"/>
                <c:pt idx="0">
                  <c:v>8.0</c:v>
                </c:pt>
                <c:pt idx="1">
                  <c:v>6.0</c:v>
                </c:pt>
                <c:pt idx="2">
                  <c:v>8.0</c:v>
                </c:pt>
                <c:pt idx="3">
                  <c:v>9.0</c:v>
                </c:pt>
                <c:pt idx="4">
                  <c:v>6.0</c:v>
                </c:pt>
                <c:pt idx="5">
                  <c:v>4.0</c:v>
                </c:pt>
                <c:pt idx="6">
                  <c:v>2.0</c:v>
                </c:pt>
                <c:pt idx="7">
                  <c:v>8.0</c:v>
                </c:pt>
                <c:pt idx="8">
                  <c:v>6.0</c:v>
                </c:pt>
                <c:pt idx="9">
                  <c:v>6.0</c:v>
                </c:pt>
                <c:pt idx="10">
                  <c:v>6.0</c:v>
                </c:pt>
                <c:pt idx="11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36251968"/>
        <c:axId val="-2136248704"/>
        <c:axId val="2122017456"/>
      </c:bar3DChart>
      <c:catAx>
        <c:axId val="-2136251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248704"/>
        <c:crosses val="autoZero"/>
        <c:auto val="1"/>
        <c:lblAlgn val="ctr"/>
        <c:lblOffset val="100"/>
        <c:noMultiLvlLbl val="0"/>
      </c:catAx>
      <c:valAx>
        <c:axId val="-213624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_tradnl" sz="1200"/>
                  <a:t>Mujeres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_tradnl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_tradnl"/>
          </a:p>
        </c:txPr>
        <c:crossAx val="-2136251968"/>
        <c:crosses val="autoZero"/>
        <c:crossBetween val="between"/>
      </c:valAx>
      <c:serAx>
        <c:axId val="2122017456"/>
        <c:scaling>
          <c:orientation val="minMax"/>
        </c:scaling>
        <c:delete val="1"/>
        <c:axPos val="b"/>
        <c:majorTickMark val="none"/>
        <c:minorTickMark val="none"/>
        <c:tickLblPos val="nextTo"/>
        <c:crossAx val="-2136248704"/>
        <c:crosses val="autoZero"/>
      </c:ser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6817684221633"/>
          <c:y val="0.781374851508047"/>
          <c:w val="0.380300979965444"/>
          <c:h val="0.1171565236588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_trad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_trad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TIPOS</a:t>
            </a:r>
            <a:r>
              <a:rPr lang="en-US" baseline="0"/>
              <a:t> DE CÁNCER DE NUEVAS INTEGRANTES 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42886606179304"/>
          <c:y val="0.053072625698324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72603488015774"/>
          <c:y val="0.194413407821229"/>
          <c:w val="0.607421026686385"/>
          <c:h val="0.615642458100559"/>
        </c:manualLayout>
      </c:layout>
      <c:pie3DChart>
        <c:varyColors val="1"/>
        <c:ser>
          <c:idx val="0"/>
          <c:order val="0"/>
          <c:tx>
            <c:strRef>
              <c:f>'Graficas 2018-2021'!$C$2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20"/>
            <c:bubble3D val="0"/>
            <c:spPr>
              <a:solidFill>
                <a:srgbClr val="37AFFF"/>
              </a:solidFill>
            </c:spPr>
          </c:dPt>
          <c:dPt>
            <c:idx val="21"/>
            <c:bubble3D val="0"/>
            <c:spPr>
              <a:solidFill>
                <a:srgbClr val="8845D0"/>
              </a:solidFill>
            </c:spPr>
          </c:dPt>
          <c:dPt>
            <c:idx val="2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bubble3D val="0"/>
            <c:spPr>
              <a:solidFill>
                <a:srgbClr val="FFD83F"/>
              </a:solidFill>
            </c:spPr>
          </c:dPt>
          <c:dPt>
            <c:idx val="26"/>
            <c:bubble3D val="0"/>
            <c:spPr>
              <a:solidFill>
                <a:srgbClr val="91FF41"/>
              </a:solidFill>
            </c:spPr>
          </c:dPt>
          <c:dPt>
            <c:idx val="27"/>
            <c:bubble3D val="0"/>
            <c:spPr>
              <a:solidFill>
                <a:srgbClr val="FF1085"/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2018-2021'!$A$3:$B$30</c:f>
              <c:multiLvlStrCache>
                <c:ptCount val="28"/>
                <c:lvl>
                  <c:pt idx="0">
                    <c:v>Anal</c:v>
                  </c:pt>
                  <c:pt idx="1">
                    <c:v>Biliar</c:v>
                  </c:pt>
                  <c:pt idx="2">
                    <c:v>Hígado</c:v>
                  </c:pt>
                  <c:pt idx="3">
                    <c:v>Huesos</c:v>
                  </c:pt>
                  <c:pt idx="4">
                    <c:v>Intestino Delgado</c:v>
                  </c:pt>
                  <c:pt idx="5">
                    <c:v>Lipedema</c:v>
                  </c:pt>
                  <c:pt idx="6">
                    <c:v>Recto</c:v>
                  </c:pt>
                  <c:pt idx="7">
                    <c:v>Sárcoma Sinovial</c:v>
                  </c:pt>
                  <c:pt idx="8">
                    <c:v>Tráquea</c:v>
                  </c:pt>
                  <c:pt idx="9">
                    <c:v>Trompas de Falopio</c:v>
                  </c:pt>
                  <c:pt idx="10">
                    <c:v>Vejiga</c:v>
                  </c:pt>
                  <c:pt idx="11">
                    <c:v>Lupus</c:v>
                  </c:pt>
                  <c:pt idx="12">
                    <c:v>Páncreas</c:v>
                  </c:pt>
                  <c:pt idx="13">
                    <c:v>Renal</c:v>
                  </c:pt>
                  <c:pt idx="14">
                    <c:v>Endometrio</c:v>
                  </c:pt>
                  <c:pt idx="15">
                    <c:v>Melanoma</c:v>
                  </c:pt>
                  <c:pt idx="16">
                    <c:v>Pulmones</c:v>
                  </c:pt>
                  <c:pt idx="17">
                    <c:v>Linfoma</c:v>
                  </c:pt>
                  <c:pt idx="18">
                    <c:v>Mieloma múltiple</c:v>
                  </c:pt>
                  <c:pt idx="19">
                    <c:v>Cerebral</c:v>
                  </c:pt>
                  <c:pt idx="20">
                    <c:v>Colón</c:v>
                  </c:pt>
                  <c:pt idx="21">
                    <c:v>Matriz</c:v>
                  </c:pt>
                  <c:pt idx="22">
                    <c:v>Gástrico</c:v>
                  </c:pt>
                  <c:pt idx="23">
                    <c:v>Leucemia</c:v>
                  </c:pt>
                  <c:pt idx="24">
                    <c:v>Tiroides</c:v>
                  </c:pt>
                  <c:pt idx="25">
                    <c:v>Cérvix</c:v>
                  </c:pt>
                  <c:pt idx="26">
                    <c:v>Ovario</c:v>
                  </c:pt>
                  <c:pt idx="27">
                    <c:v>Mama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13</c:v>
                  </c:pt>
                  <c:pt idx="6">
                    <c:v>22</c:v>
                  </c:pt>
                  <c:pt idx="7">
                    <c:v>24</c:v>
                  </c:pt>
                  <c:pt idx="8">
                    <c:v>26</c:v>
                  </c:pt>
                  <c:pt idx="9">
                    <c:v>27</c:v>
                  </c:pt>
                  <c:pt idx="10">
                    <c:v>28</c:v>
                  </c:pt>
                  <c:pt idx="11">
                    <c:v>14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6</c:v>
                  </c:pt>
                  <c:pt idx="15">
                    <c:v>17</c:v>
                  </c:pt>
                  <c:pt idx="16">
                    <c:v>21</c:v>
                  </c:pt>
                  <c:pt idx="17">
                    <c:v>12</c:v>
                  </c:pt>
                  <c:pt idx="18">
                    <c:v>18</c:v>
                  </c:pt>
                  <c:pt idx="19">
                    <c:v>3</c:v>
                  </c:pt>
                  <c:pt idx="20">
                    <c:v>5</c:v>
                  </c:pt>
                  <c:pt idx="21">
                    <c:v>16</c:v>
                  </c:pt>
                  <c:pt idx="22">
                    <c:v>7</c:v>
                  </c:pt>
                  <c:pt idx="23">
                    <c:v>11</c:v>
                  </c:pt>
                  <c:pt idx="24">
                    <c:v>25</c:v>
                  </c:pt>
                  <c:pt idx="25">
                    <c:v>4</c:v>
                  </c:pt>
                  <c:pt idx="26">
                    <c:v>19</c:v>
                  </c:pt>
                  <c:pt idx="27">
                    <c:v>15</c:v>
                  </c:pt>
                </c:lvl>
              </c:multiLvlStrCache>
            </c:multiLvlStrRef>
          </c:cat>
          <c:val>
            <c:numRef>
              <c:f>'Graficas 2018-2021'!$C$3:$C$30</c:f>
              <c:numCache>
                <c:formatCode>General</c:formatCode>
                <c:ptCount val="2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3.0</c:v>
                </c:pt>
                <c:pt idx="15">
                  <c:v>3.0</c:v>
                </c:pt>
                <c:pt idx="16">
                  <c:v>3.0</c:v>
                </c:pt>
                <c:pt idx="17">
                  <c:v>4.0</c:v>
                </c:pt>
                <c:pt idx="18">
                  <c:v>4.0</c:v>
                </c:pt>
                <c:pt idx="19">
                  <c:v>5.0</c:v>
                </c:pt>
                <c:pt idx="20">
                  <c:v>5.0</c:v>
                </c:pt>
                <c:pt idx="21">
                  <c:v>5.0</c:v>
                </c:pt>
                <c:pt idx="22">
                  <c:v>6.0</c:v>
                </c:pt>
                <c:pt idx="23">
                  <c:v>6.0</c:v>
                </c:pt>
                <c:pt idx="24">
                  <c:v>6.0</c:v>
                </c:pt>
                <c:pt idx="25">
                  <c:v>12.0</c:v>
                </c:pt>
                <c:pt idx="26">
                  <c:v>13.0</c:v>
                </c:pt>
                <c:pt idx="27">
                  <c:v>122.0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8090611135537"/>
          <c:y val="0.0439095148022698"/>
          <c:w val="0.188637035852752"/>
          <c:h val="0.91665024413847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</a:t>
            </a:r>
            <a:r>
              <a:rPr lang="en-US" baseline="0"/>
              <a:t> DE EDADES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26632857333511"/>
          <c:y val="0.0674157303370786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2325770719338"/>
          <c:y val="0.201015981492879"/>
          <c:w val="0.677831976511411"/>
          <c:h val="0.6269819810259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37AFFF"/>
              </a:solidFill>
            </c:spPr>
          </c:dPt>
          <c:dPt>
            <c:idx val="1"/>
            <c:bubble3D val="0"/>
            <c:spPr>
              <a:solidFill>
                <a:srgbClr val="91FF41"/>
              </a:solidFill>
            </c:spPr>
          </c:dPt>
          <c:dPt>
            <c:idx val="2"/>
            <c:bubble3D val="0"/>
            <c:spPr>
              <a:solidFill>
                <a:srgbClr val="FFD83F"/>
              </a:solidFill>
            </c:spPr>
          </c:dPt>
          <c:dPt>
            <c:idx val="3"/>
            <c:bubble3D val="0"/>
            <c:spPr>
              <a:solidFill>
                <a:srgbClr val="FF1085"/>
              </a:solidFill>
            </c:spPr>
          </c:dPt>
          <c:dPt>
            <c:idx val="4"/>
            <c:bubble3D val="0"/>
            <c:spPr>
              <a:solidFill>
                <a:srgbClr val="3D0FEE"/>
              </a:solidFill>
            </c:spPr>
          </c:dPt>
          <c:dPt>
            <c:idx val="5"/>
            <c:bubble3D val="0"/>
            <c:spPr>
              <a:solidFill>
                <a:srgbClr val="8845D0"/>
              </a:solidFill>
            </c:spPr>
          </c:dPt>
          <c:dLbls>
            <c:dLbl>
              <c:idx val="7"/>
              <c:layout>
                <c:manualLayout>
                  <c:x val="-0.00948084879220612"/>
                  <c:y val="0.04329074431733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2018-2021'!$B$35:$B$42</c:f>
              <c:strCache>
                <c:ptCount val="8"/>
                <c:pt idx="0">
                  <c:v>18-20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71-80</c:v>
                </c:pt>
                <c:pt idx="7">
                  <c:v>81-90</c:v>
                </c:pt>
              </c:strCache>
            </c:strRef>
          </c:cat>
          <c:val>
            <c:numRef>
              <c:f>'Graficas 2018-2021'!$C$35:$C$42</c:f>
              <c:numCache>
                <c:formatCode>General</c:formatCode>
                <c:ptCount val="8"/>
                <c:pt idx="0">
                  <c:v>0.0</c:v>
                </c:pt>
                <c:pt idx="1">
                  <c:v>12.0</c:v>
                </c:pt>
                <c:pt idx="2">
                  <c:v>76.0</c:v>
                </c:pt>
                <c:pt idx="3">
                  <c:v>129.0</c:v>
                </c:pt>
                <c:pt idx="4">
                  <c:v>114.0</c:v>
                </c:pt>
                <c:pt idx="5">
                  <c:v>46.0</c:v>
                </c:pt>
                <c:pt idx="6">
                  <c:v>126.0</c:v>
                </c:pt>
                <c:pt idx="7">
                  <c:v>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815167222741225"/>
          <c:y val="0.267677695948384"/>
          <c:w val="0.119185506472708"/>
          <c:h val="0.597135937361762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DE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31718490545825"/>
          <c:y val="0.0755244755244755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258503401361"/>
          <c:y val="0.288079511040141"/>
          <c:w val="0.595167791526059"/>
          <c:h val="0.600032377071747"/>
        </c:manualLayout>
      </c:layout>
      <c:pie3DChart>
        <c:varyColors val="1"/>
        <c:ser>
          <c:idx val="0"/>
          <c:order val="0"/>
          <c:tx>
            <c:strRef>
              <c:f>'Graficas 2018-2021'!$C$59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91FF41"/>
              </a:solidFill>
            </c:spPr>
          </c:dPt>
          <c:dPt>
            <c:idx val="1"/>
            <c:bubble3D val="0"/>
            <c:spPr>
              <a:solidFill>
                <a:srgbClr val="FF1085"/>
              </a:solidFill>
            </c:spPr>
          </c:dPt>
          <c:dPt>
            <c:idx val="2"/>
            <c:bubble3D val="0"/>
            <c:spPr>
              <a:solidFill>
                <a:srgbClr val="37AFFF"/>
              </a:solidFill>
            </c:spPr>
          </c:dPt>
          <c:dPt>
            <c:idx val="3"/>
            <c:bubble3D val="0"/>
            <c:spPr>
              <a:solidFill>
                <a:srgbClr val="FFD83F"/>
              </a:solidFill>
            </c:spPr>
          </c:dPt>
          <c:dPt>
            <c:idx val="4"/>
            <c:bubble3D val="0"/>
            <c:spPr>
              <a:solidFill>
                <a:srgbClr val="1925FF"/>
              </a:solidFill>
            </c:spPr>
          </c:dPt>
          <c:dPt>
            <c:idx val="5"/>
            <c:bubble3D val="0"/>
            <c:spPr>
              <a:solidFill>
                <a:srgbClr val="FF7434"/>
              </a:solidFill>
            </c:spPr>
          </c:dPt>
          <c:dPt>
            <c:idx val="6"/>
            <c:bubble3D val="0"/>
            <c:spPr>
              <a:solidFill>
                <a:srgbClr val="3D0FEE"/>
              </a:solidFill>
            </c:spPr>
          </c:dPt>
          <c:dPt>
            <c:idx val="7"/>
            <c:bubble3D val="0"/>
            <c:spPr>
              <a:solidFill>
                <a:srgbClr val="67EDFF"/>
              </a:solidFill>
            </c:spPr>
          </c:dPt>
          <c:dLbls>
            <c:dLbl>
              <c:idx val="1"/>
              <c:layout>
                <c:manualLayout>
                  <c:x val="-0.0161055760887032"/>
                  <c:y val="-0.0065179230218600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0166197305693931"/>
                  <c:y val="-0.034718132261439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0146379024050566"/>
                  <c:y val="-0.054298551841858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0120979966789866"/>
                  <c:y val="-0.06974593910026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019028871391076"/>
                  <c:y val="-0.05296272231705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.0312532808398949"/>
                  <c:y val="-0.027787897142227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.035922920349242"/>
                  <c:y val="0.0085757392214085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i="0"/>
                </a:pPr>
                <a:endParaRPr lang="es-ES_trad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2018-2021'!$B$60:$B$67</c:f>
              <c:strCache>
                <c:ptCount val="8"/>
                <c:pt idx="0">
                  <c:v>Guatemala</c:v>
                </c:pt>
                <c:pt idx="1">
                  <c:v>El Salvador</c:v>
                </c:pt>
                <c:pt idx="2">
                  <c:v>Costa Rica</c:v>
                </c:pt>
                <c:pt idx="3">
                  <c:v>México</c:v>
                </c:pt>
                <c:pt idx="4">
                  <c:v>Perú</c:v>
                </c:pt>
                <c:pt idx="5">
                  <c:v>Bolivia</c:v>
                </c:pt>
                <c:pt idx="6">
                  <c:v>Dinamarca</c:v>
                </c:pt>
                <c:pt idx="7">
                  <c:v>Irlanda</c:v>
                </c:pt>
              </c:strCache>
            </c:strRef>
          </c:cat>
          <c:val>
            <c:numRef>
              <c:f>'Graficas 2018-2021'!$C$60:$C$67</c:f>
              <c:numCache>
                <c:formatCode>General</c:formatCode>
                <c:ptCount val="8"/>
                <c:pt idx="0">
                  <c:v>385.0</c:v>
                </c:pt>
                <c:pt idx="1">
                  <c:v>3.0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829101719428"/>
          <c:y val="0.264386983095644"/>
          <c:w val="0.161538245219348"/>
          <c:h val="0.569687572270249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MUJERES GUATEMALTECAS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881118881119"/>
          <c:y val="0.134624697336562"/>
          <c:w val="0.630790925609823"/>
          <c:h val="0.693462469733656"/>
        </c:manualLayout>
      </c:layout>
      <c:pie3DChart>
        <c:varyColors val="1"/>
        <c:ser>
          <c:idx val="0"/>
          <c:order val="0"/>
          <c:tx>
            <c:strRef>
              <c:f>'Graficas 2018-2021'!$C$85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D00990"/>
              </a:solidFill>
            </c:spPr>
          </c:dPt>
          <c:dPt>
            <c:idx val="2"/>
            <c:bubble3D val="0"/>
            <c:spPr>
              <a:solidFill>
                <a:srgbClr val="FFFBFF"/>
              </a:solidFill>
            </c:spPr>
          </c:dPt>
          <c:dPt>
            <c:idx val="3"/>
            <c:bubble3D val="0"/>
            <c:spPr>
              <a:solidFill>
                <a:srgbClr val="B1E4FF"/>
              </a:solidFill>
            </c:spPr>
          </c:dPt>
          <c:dPt>
            <c:idx val="4"/>
            <c:bubble3D val="0"/>
            <c:spPr>
              <a:solidFill>
                <a:srgbClr val="6EEE2F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rgbClr val="FFD121"/>
              </a:solidFill>
            </c:spPr>
          </c:dPt>
          <c:dPt>
            <c:idx val="9"/>
            <c:bubble3D val="0"/>
            <c:spPr>
              <a:solidFill>
                <a:srgbClr val="9521FF"/>
              </a:solidFill>
            </c:spPr>
          </c:dPt>
          <c:dPt>
            <c:idx val="18"/>
            <c:bubble3D val="0"/>
            <c:spPr>
              <a:solidFill>
                <a:srgbClr val="10C8D5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/>
                </a:pPr>
                <a:endParaRPr lang="es-ES_tradn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2018-2021'!$A$86:$B$115</c:f>
              <c:multiLvlStrCache>
                <c:ptCount val="30"/>
                <c:lvl>
                  <c:pt idx="0">
                    <c:v>Capital</c:v>
                  </c:pt>
                  <c:pt idx="1">
                    <c:v>San Juan Sacatepéquez</c:v>
                  </c:pt>
                  <c:pt idx="2">
                    <c:v>San Pedro Ayampuc</c:v>
                  </c:pt>
                  <c:pt idx="3">
                    <c:v>Chinautla</c:v>
                  </c:pt>
                  <c:pt idx="4">
                    <c:v>Mixco</c:v>
                  </c:pt>
                  <c:pt idx="5">
                    <c:v>Palencia</c:v>
                  </c:pt>
                  <c:pt idx="6">
                    <c:v>San José Pinula</c:v>
                  </c:pt>
                  <c:pt idx="7">
                    <c:v>Santa Catarina Pinula</c:v>
                  </c:pt>
                  <c:pt idx="8">
                    <c:v>Villa Nueva</c:v>
                  </c:pt>
                  <c:pt idx="9">
                    <c:v>Petapa</c:v>
                  </c:pt>
                  <c:pt idx="10">
                    <c:v>Fraijanes</c:v>
                  </c:pt>
                  <c:pt idx="11">
                    <c:v>Villa Canales</c:v>
                  </c:pt>
                  <c:pt idx="12">
                    <c:v>Amatitlán</c:v>
                  </c:pt>
                  <c:pt idx="13">
                    <c:v>Carretera a El Salvador</c:v>
                  </c:pt>
                  <c:pt idx="14">
                    <c:v>Chimaltenango</c:v>
                  </c:pt>
                  <c:pt idx="15">
                    <c:v>Alta Verapaz</c:v>
                  </c:pt>
                  <c:pt idx="16">
                    <c:v>Quetzaltenango</c:v>
                  </c:pt>
                  <c:pt idx="17">
                    <c:v>San Marcos</c:v>
                  </c:pt>
                  <c:pt idx="18">
                    <c:v>Santa Rosa</c:v>
                  </c:pt>
                  <c:pt idx="19">
                    <c:v>Jutiapa</c:v>
                  </c:pt>
                  <c:pt idx="20">
                    <c:v>Huehuetenango</c:v>
                  </c:pt>
                  <c:pt idx="21">
                    <c:v>Petén</c:v>
                  </c:pt>
                  <c:pt idx="22">
                    <c:v>El Progreso</c:v>
                  </c:pt>
                  <c:pt idx="23">
                    <c:v>Jalapa</c:v>
                  </c:pt>
                  <c:pt idx="24">
                    <c:v>Zacapa</c:v>
                  </c:pt>
                  <c:pt idx="25">
                    <c:v>Izabal</c:v>
                  </c:pt>
                  <c:pt idx="26">
                    <c:v>Sacatepéquez</c:v>
                  </c:pt>
                  <c:pt idx="27">
                    <c:v>San Marcos</c:v>
                  </c:pt>
                  <c:pt idx="28">
                    <c:v>Sololá</c:v>
                  </c:pt>
                  <c:pt idx="29">
                    <c:v>Totonicapán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'Graficas 2018-2021'!$C$86:$C$115</c:f>
              <c:numCache>
                <c:formatCode>General</c:formatCode>
                <c:ptCount val="30"/>
                <c:pt idx="0">
                  <c:v>81.0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27.0</c:v>
                </c:pt>
                <c:pt idx="5">
                  <c:v>1.0</c:v>
                </c:pt>
                <c:pt idx="6">
                  <c:v>6.0</c:v>
                </c:pt>
                <c:pt idx="7">
                  <c:v>8.0</c:v>
                </c:pt>
                <c:pt idx="8">
                  <c:v>17.0</c:v>
                </c:pt>
                <c:pt idx="9">
                  <c:v>9.0</c:v>
                </c:pt>
                <c:pt idx="10">
                  <c:v>5.0</c:v>
                </c:pt>
                <c:pt idx="11">
                  <c:v>7.0</c:v>
                </c:pt>
                <c:pt idx="12">
                  <c:v>2.0</c:v>
                </c:pt>
                <c:pt idx="13">
                  <c:v>1.0</c:v>
                </c:pt>
                <c:pt idx="14">
                  <c:v>4.0</c:v>
                </c:pt>
                <c:pt idx="15">
                  <c:v>3.0</c:v>
                </c:pt>
                <c:pt idx="16">
                  <c:v>3.0</c:v>
                </c:pt>
                <c:pt idx="17">
                  <c:v>3.0</c:v>
                </c:pt>
                <c:pt idx="18">
                  <c:v>7.0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2.0</c:v>
                </c:pt>
                <c:pt idx="25">
                  <c:v>1.0</c:v>
                </c:pt>
                <c:pt idx="26">
                  <c:v>4.0</c:v>
                </c:pt>
                <c:pt idx="27">
                  <c:v>1.0</c:v>
                </c:pt>
                <c:pt idx="28">
                  <c:v>1.0</c:v>
                </c:pt>
                <c:pt idx="29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9254433083505"/>
          <c:y val="0.0881625922414148"/>
          <c:w val="0.19901201956497"/>
          <c:h val="0.88283691305602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INSCRIPCIONES PARA </a:t>
            </a:r>
          </a:p>
          <a:p>
            <a:pPr>
              <a:defRPr/>
            </a:pPr>
            <a:r>
              <a:rPr lang="en-US" baseline="0"/>
              <a:t>NUEVAS MUJERES ATENDIDAS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C4C6FF"/>
        </a:solidFill>
        <a:ln>
          <a:solidFill>
            <a:schemeClr val="tx1"/>
          </a:solidFill>
        </a:ln>
      </c:spPr>
    </c:sideWall>
    <c:backWall>
      <c:thickness val="0"/>
      <c:spPr>
        <a:solidFill>
          <a:srgbClr val="C4C6FF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8426960518824"/>
          <c:y val="0.23299856527977"/>
          <c:w val="0.664874668444222"/>
          <c:h val="0.52784328788169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'Graficas 2018-2021'!$C$120</c:f>
              <c:strCache>
                <c:ptCount val="1"/>
                <c:pt idx="0">
                  <c:v>Mujeres Inscritas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1085"/>
              </a:solidFill>
            </c:spPr>
          </c:dPt>
          <c:dPt>
            <c:idx val="1"/>
            <c:invertIfNegative val="0"/>
            <c:bubble3D val="0"/>
            <c:spPr>
              <a:solidFill>
                <a:srgbClr val="91FF41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D83F"/>
              </a:solidFill>
            </c:spPr>
          </c:dPt>
          <c:dPt>
            <c:idx val="3"/>
            <c:invertIfNegative val="0"/>
            <c:bubble3D val="0"/>
            <c:spPr>
              <a:solidFill>
                <a:srgbClr val="37AFFF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 u="none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'Graficas 2018-2021'!$B$121:$B$124</c:f>
              <c:numCache>
                <c:formatCode>General</c:formatCode>
                <c:ptCount val="4"/>
                <c:pt idx="0">
                  <c:v>2018.0</c:v>
                </c:pt>
                <c:pt idx="1">
                  <c:v>2019.0</c:v>
                </c:pt>
                <c:pt idx="2">
                  <c:v>2020.0</c:v>
                </c:pt>
                <c:pt idx="3">
                  <c:v>2021.0</c:v>
                </c:pt>
              </c:numCache>
            </c:numRef>
          </c:cat>
          <c:val>
            <c:numRef>
              <c:f>'Graficas 2018-2021'!$C$121:$C$124</c:f>
              <c:numCache>
                <c:formatCode>General</c:formatCode>
                <c:ptCount val="4"/>
                <c:pt idx="0">
                  <c:v>33.0</c:v>
                </c:pt>
                <c:pt idx="1">
                  <c:v>62.0</c:v>
                </c:pt>
                <c:pt idx="2">
                  <c:v>83.0</c:v>
                </c:pt>
                <c:pt idx="3">
                  <c:v>148.0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-2136080912"/>
        <c:axId val="-2136078592"/>
        <c:axId val="0"/>
      </c:bar3DChart>
      <c:catAx>
        <c:axId val="-213608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078592"/>
        <c:crosses val="autoZero"/>
        <c:auto val="1"/>
        <c:lblAlgn val="ctr"/>
        <c:lblOffset val="100"/>
        <c:noMultiLvlLbl val="0"/>
      </c:catAx>
      <c:valAx>
        <c:axId val="-2136078592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-2136080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ENTREGA</a:t>
            </a:r>
            <a:r>
              <a:rPr lang="en-US" baseline="0"/>
              <a:t> KITS DE SEGURIDAD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58036497706389"/>
          <c:y val="0.0421348314606741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816696914700544"/>
          <c:y val="0.128089887640449"/>
          <c:w val="0.640612486960001"/>
          <c:h val="0.731460674157303"/>
        </c:manualLayout>
      </c:layout>
      <c:pie3DChart>
        <c:varyColors val="1"/>
        <c:ser>
          <c:idx val="0"/>
          <c:order val="0"/>
          <c:tx>
            <c:strRef>
              <c:f>'Graficas 2018-2021'!$C$143</c:f>
              <c:strCache>
                <c:ptCount val="1"/>
                <c:pt idx="0">
                  <c:v>Mujeres</c:v>
                </c:pt>
              </c:strCache>
            </c:strRef>
          </c:tx>
          <c:explosion val="25"/>
          <c:dPt>
            <c:idx val="2"/>
            <c:bubble3D val="0"/>
            <c:spPr>
              <a:solidFill>
                <a:srgbClr val="65FF86"/>
              </a:solidFill>
            </c:spPr>
          </c:dPt>
          <c:dPt>
            <c:idx val="4"/>
            <c:bubble3D val="0"/>
            <c:spPr>
              <a:solidFill>
                <a:srgbClr val="67EDFF"/>
              </a:solidFill>
            </c:spPr>
          </c:dPt>
          <c:dPt>
            <c:idx val="7"/>
            <c:bubble3D val="0"/>
            <c:spPr>
              <a:solidFill>
                <a:srgbClr val="FF382C"/>
              </a:solidFill>
            </c:spPr>
          </c:dPt>
          <c:dPt>
            <c:idx val="11"/>
            <c:bubble3D val="0"/>
            <c:spPr>
              <a:solidFill>
                <a:srgbClr val="000090"/>
              </a:solidFill>
            </c:spPr>
          </c:dPt>
          <c:dPt>
            <c:idx val="18"/>
            <c:bubble3D val="0"/>
            <c:spPr>
              <a:solidFill>
                <a:srgbClr val="9521FF"/>
              </a:solidFill>
            </c:spPr>
          </c:dPt>
          <c:dPt>
            <c:idx val="19"/>
            <c:bubble3D val="0"/>
            <c:spPr>
              <a:solidFill>
                <a:srgbClr val="FFD121"/>
              </a:solidFill>
            </c:spPr>
          </c:dPt>
          <c:dPt>
            <c:idx val="20"/>
            <c:bubble3D val="0"/>
            <c:spPr>
              <a:solidFill>
                <a:srgbClr val="6EFF62"/>
              </a:solidFill>
            </c:spPr>
          </c:dPt>
          <c:dPt>
            <c:idx val="21"/>
            <c:bubble3D val="0"/>
            <c:spPr>
              <a:solidFill>
                <a:srgbClr val="D00990"/>
              </a:solidFill>
            </c:spPr>
          </c:dPt>
          <c:cat>
            <c:strRef>
              <c:f>'Graficas 2018-2021'!$B$144:$B$165</c:f>
              <c:strCache>
                <c:ptCount val="22"/>
                <c:pt idx="0">
                  <c:v>San Juan Sacatepéquez</c:v>
                </c:pt>
                <c:pt idx="1">
                  <c:v>San Pedro Ayampuc</c:v>
                </c:pt>
                <c:pt idx="2">
                  <c:v>Chinautla</c:v>
                </c:pt>
                <c:pt idx="3">
                  <c:v>Palencia</c:v>
                </c:pt>
                <c:pt idx="4">
                  <c:v>Amatitlán</c:v>
                </c:pt>
                <c:pt idx="5">
                  <c:v>Chimaltenango</c:v>
                </c:pt>
                <c:pt idx="6">
                  <c:v>Alta Verapaz</c:v>
                </c:pt>
                <c:pt idx="7">
                  <c:v>Quetzaltenango</c:v>
                </c:pt>
                <c:pt idx="8">
                  <c:v>San Marcos</c:v>
                </c:pt>
                <c:pt idx="9">
                  <c:v>Santa Rosa</c:v>
                </c:pt>
                <c:pt idx="10">
                  <c:v>Jutiapa</c:v>
                </c:pt>
                <c:pt idx="11">
                  <c:v>Huehuetenango</c:v>
                </c:pt>
                <c:pt idx="12">
                  <c:v>Petén</c:v>
                </c:pt>
                <c:pt idx="13">
                  <c:v>El Progreso</c:v>
                </c:pt>
                <c:pt idx="14">
                  <c:v>Jalapa</c:v>
                </c:pt>
                <c:pt idx="15">
                  <c:v>Zacapa</c:v>
                </c:pt>
                <c:pt idx="16">
                  <c:v>Izabal</c:v>
                </c:pt>
                <c:pt idx="17">
                  <c:v>Sacatepéquez</c:v>
                </c:pt>
                <c:pt idx="18">
                  <c:v>San Marcos</c:v>
                </c:pt>
                <c:pt idx="19">
                  <c:v>Sololá</c:v>
                </c:pt>
                <c:pt idx="20">
                  <c:v>Totonicapán</c:v>
                </c:pt>
                <c:pt idx="21">
                  <c:v>Guatemala</c:v>
                </c:pt>
              </c:strCache>
            </c:strRef>
          </c:cat>
          <c:val>
            <c:numRef>
              <c:f>'Graficas 2018-2021'!$C$144:$C$165</c:f>
              <c:numCache>
                <c:formatCode>General</c:formatCode>
                <c:ptCount val="22"/>
                <c:pt idx="0">
                  <c:v>18.0</c:v>
                </c:pt>
                <c:pt idx="1">
                  <c:v>12.0</c:v>
                </c:pt>
                <c:pt idx="2">
                  <c:v>10.0</c:v>
                </c:pt>
                <c:pt idx="3">
                  <c:v>18.0</c:v>
                </c:pt>
                <c:pt idx="4">
                  <c:v>23.0</c:v>
                </c:pt>
                <c:pt idx="5">
                  <c:v>19.0</c:v>
                </c:pt>
                <c:pt idx="6">
                  <c:v>21.0</c:v>
                </c:pt>
                <c:pt idx="7">
                  <c:v>21.0</c:v>
                </c:pt>
                <c:pt idx="8">
                  <c:v>19.0</c:v>
                </c:pt>
                <c:pt idx="9">
                  <c:v>16.0</c:v>
                </c:pt>
                <c:pt idx="10">
                  <c:v>13.0</c:v>
                </c:pt>
                <c:pt idx="11">
                  <c:v>15.0</c:v>
                </c:pt>
                <c:pt idx="12">
                  <c:v>19.0</c:v>
                </c:pt>
                <c:pt idx="13">
                  <c:v>11.0</c:v>
                </c:pt>
                <c:pt idx="14">
                  <c:v>12.0</c:v>
                </c:pt>
                <c:pt idx="15">
                  <c:v>15.0</c:v>
                </c:pt>
                <c:pt idx="16">
                  <c:v>16.0</c:v>
                </c:pt>
                <c:pt idx="17">
                  <c:v>11.0</c:v>
                </c:pt>
                <c:pt idx="18">
                  <c:v>21.0</c:v>
                </c:pt>
                <c:pt idx="19">
                  <c:v>23.0</c:v>
                </c:pt>
                <c:pt idx="20">
                  <c:v>12.0</c:v>
                </c:pt>
                <c:pt idx="21">
                  <c:v>575.0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33171470626063"/>
          <c:y val="0.0441561974696983"/>
          <c:w val="0.252309473112594"/>
          <c:h val="0.896519065734761"/>
        </c:manualLayout>
      </c:layout>
      <c:overlay val="0"/>
      <c:txPr>
        <a:bodyPr/>
        <a:lstStyle/>
        <a:p>
          <a:pPr>
            <a:defRPr sz="12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1.jpg"/><Relationship Id="rId3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5" Type="http://schemas.openxmlformats.org/officeDocument/2006/relationships/chart" Target="../charts/chart7.xml"/><Relationship Id="rId6" Type="http://schemas.openxmlformats.org/officeDocument/2006/relationships/chart" Target="../charts/chart8.xml"/><Relationship Id="rId7" Type="http://schemas.openxmlformats.org/officeDocument/2006/relationships/chart" Target="../charts/chart9.xml"/><Relationship Id="rId1" Type="http://schemas.openxmlformats.org/officeDocument/2006/relationships/chart" Target="../charts/chart4.xml"/><Relationship Id="rId2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4" Type="http://schemas.openxmlformats.org/officeDocument/2006/relationships/chart" Target="../charts/chart12.xml"/><Relationship Id="rId5" Type="http://schemas.openxmlformats.org/officeDocument/2006/relationships/chart" Target="../charts/chart13.xml"/><Relationship Id="rId1" Type="http://schemas.openxmlformats.org/officeDocument/2006/relationships/chart" Target="../charts/chart10.xml"/><Relationship Id="rId2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800100</xdr:colOff>
      <xdr:row>29</xdr:row>
      <xdr:rowOff>469900</xdr:rowOff>
    </xdr:from>
    <xdr:to>
      <xdr:col>20</xdr:col>
      <xdr:colOff>762000</xdr:colOff>
      <xdr:row>40</xdr:row>
      <xdr:rowOff>152400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37</xdr:row>
      <xdr:rowOff>228600</xdr:rowOff>
    </xdr:from>
    <xdr:to>
      <xdr:col>15</xdr:col>
      <xdr:colOff>521927</xdr:colOff>
      <xdr:row>39</xdr:row>
      <xdr:rowOff>203200</xdr:rowOff>
    </xdr:to>
    <xdr:pic>
      <xdr:nvPicPr>
        <xdr:cNvPr id="5" name="Picture 8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15290800" y="19710400"/>
          <a:ext cx="3138127" cy="101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787400</xdr:colOff>
      <xdr:row>6</xdr:row>
      <xdr:rowOff>82550</xdr:rowOff>
    </xdr:from>
    <xdr:to>
      <xdr:col>21</xdr:col>
      <xdr:colOff>355600</xdr:colOff>
      <xdr:row>24</xdr:row>
      <xdr:rowOff>139700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406400</xdr:colOff>
      <xdr:row>19</xdr:row>
      <xdr:rowOff>101600</xdr:rowOff>
    </xdr:from>
    <xdr:to>
      <xdr:col>15</xdr:col>
      <xdr:colOff>242527</xdr:colOff>
      <xdr:row>22</xdr:row>
      <xdr:rowOff>203200</xdr:rowOff>
    </xdr:to>
    <xdr:pic>
      <xdr:nvPicPr>
        <xdr:cNvPr id="7" name="Picture 8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13055600" y="5181600"/>
          <a:ext cx="3138127" cy="1016000"/>
        </a:xfrm>
        <a:prstGeom prst="rect">
          <a:avLst/>
        </a:prstGeom>
      </xdr:spPr>
    </xdr:pic>
    <xdr:clientData/>
  </xdr:twoCellAnchor>
  <xdr:twoCellAnchor>
    <xdr:from>
      <xdr:col>11</xdr:col>
      <xdr:colOff>698500</xdr:colOff>
      <xdr:row>25</xdr:row>
      <xdr:rowOff>273050</xdr:rowOff>
    </xdr:from>
    <xdr:to>
      <xdr:col>21</xdr:col>
      <xdr:colOff>25400</xdr:colOff>
      <xdr:row>46</xdr:row>
      <xdr:rowOff>190500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457200</xdr:colOff>
      <xdr:row>40</xdr:row>
      <xdr:rowOff>63500</xdr:rowOff>
    </xdr:from>
    <xdr:to>
      <xdr:col>16</xdr:col>
      <xdr:colOff>293327</xdr:colOff>
      <xdr:row>45</xdr:row>
      <xdr:rowOff>63500</xdr:rowOff>
    </xdr:to>
    <xdr:pic>
      <xdr:nvPicPr>
        <xdr:cNvPr id="9" name="Picture 8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13931900" y="10629900"/>
          <a:ext cx="3138127" cy="1016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241300</xdr:colOff>
      <xdr:row>3</xdr:row>
      <xdr:rowOff>12700</xdr:rowOff>
    </xdr:from>
    <xdr:to>
      <xdr:col>13</xdr:col>
      <xdr:colOff>317500</xdr:colOff>
      <xdr:row>26</xdr:row>
      <xdr:rowOff>177800</xdr:rowOff>
    </xdr:to>
    <xdr:grpSp>
      <xdr:nvGrpSpPr>
        <xdr:cNvPr id="9" name="Group 8"/>
        <xdr:cNvGrpSpPr/>
      </xdr:nvGrpSpPr>
      <xdr:grpSpPr>
        <a:xfrm>
          <a:off x="4165600" y="622300"/>
          <a:ext cx="7505700" cy="4838700"/>
          <a:chOff x="4597400" y="317500"/>
          <a:chExt cx="7505700" cy="4546600"/>
        </a:xfrm>
      </xdr:grpSpPr>
      <xdr:graphicFrame macro="">
        <xdr:nvGraphicFramePr>
          <xdr:cNvPr id="3" name="Chart 2"/>
          <xdr:cNvGraphicFramePr/>
        </xdr:nvGraphicFramePr>
        <xdr:xfrm>
          <a:off x="4597400" y="317500"/>
          <a:ext cx="7505700" cy="454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8" name="Picture 7" descr="Logo AmandoT Largo.jpg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013" b="35214"/>
          <a:stretch/>
        </xdr:blipFill>
        <xdr:spPr>
          <a:xfrm>
            <a:off x="4902200" y="3733801"/>
            <a:ext cx="3187700" cy="856559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76200</xdr:colOff>
      <xdr:row>30</xdr:row>
      <xdr:rowOff>114300</xdr:rowOff>
    </xdr:from>
    <xdr:to>
      <xdr:col>13</xdr:col>
      <xdr:colOff>139700</xdr:colOff>
      <xdr:row>55</xdr:row>
      <xdr:rowOff>63500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711200</xdr:colOff>
      <xdr:row>57</xdr:row>
      <xdr:rowOff>107950</xdr:rowOff>
    </xdr:from>
    <xdr:to>
      <xdr:col>12</xdr:col>
      <xdr:colOff>749300</xdr:colOff>
      <xdr:row>81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114300</xdr:colOff>
      <xdr:row>85</xdr:row>
      <xdr:rowOff>25400</xdr:rowOff>
    </xdr:from>
    <xdr:to>
      <xdr:col>15</xdr:col>
      <xdr:colOff>114300</xdr:colOff>
      <xdr:row>112</xdr:row>
      <xdr:rowOff>127000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38100</xdr:colOff>
      <xdr:row>116</xdr:row>
      <xdr:rowOff>184150</xdr:rowOff>
    </xdr:from>
    <xdr:to>
      <xdr:col>14</xdr:col>
      <xdr:colOff>635000</xdr:colOff>
      <xdr:row>140</xdr:row>
      <xdr:rowOff>38100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12</xdr:col>
      <xdr:colOff>393700</xdr:colOff>
      <xdr:row>165</xdr:row>
      <xdr:rowOff>139700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11</xdr:row>
      <xdr:rowOff>95250</xdr:rowOff>
    </xdr:from>
    <xdr:to>
      <xdr:col>12</xdr:col>
      <xdr:colOff>368300</xdr:colOff>
      <xdr:row>36</xdr:row>
      <xdr:rowOff>165100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571501</xdr:colOff>
      <xdr:row>32</xdr:row>
      <xdr:rowOff>139701</xdr:rowOff>
    </xdr:from>
    <xdr:to>
      <xdr:col>5</xdr:col>
      <xdr:colOff>977900</xdr:colOff>
      <xdr:row>36</xdr:row>
      <xdr:rowOff>94423</xdr:rowOff>
    </xdr:to>
    <xdr:pic>
      <xdr:nvPicPr>
        <xdr:cNvPr id="9" name="Picture 6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3022601" y="6769101"/>
          <a:ext cx="2171699" cy="767522"/>
        </a:xfrm>
        <a:prstGeom prst="rect">
          <a:avLst/>
        </a:prstGeom>
      </xdr:spPr>
    </xdr:pic>
    <xdr:clientData/>
  </xdr:twoCellAnchor>
  <xdr:twoCellAnchor>
    <xdr:from>
      <xdr:col>3</xdr:col>
      <xdr:colOff>647700</xdr:colOff>
      <xdr:row>39</xdr:row>
      <xdr:rowOff>25400</xdr:rowOff>
    </xdr:from>
    <xdr:to>
      <xdr:col>12</xdr:col>
      <xdr:colOff>635000</xdr:colOff>
      <xdr:row>64</xdr:row>
      <xdr:rowOff>95250</xdr:rowOff>
    </xdr:to>
    <xdr:graphicFrame macro="">
      <xdr:nvGraphicFramePr>
        <xdr:cNvPr id="1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495300</xdr:colOff>
      <xdr:row>38</xdr:row>
      <xdr:rowOff>133350</xdr:rowOff>
    </xdr:from>
    <xdr:to>
      <xdr:col>22</xdr:col>
      <xdr:colOff>431800</xdr:colOff>
      <xdr:row>65</xdr:row>
      <xdr:rowOff>114300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393700</xdr:colOff>
      <xdr:row>80</xdr:row>
      <xdr:rowOff>0</xdr:rowOff>
    </xdr:from>
    <xdr:to>
      <xdr:col>13</xdr:col>
      <xdr:colOff>508000</xdr:colOff>
      <xdr:row>105</xdr:row>
      <xdr:rowOff>50800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0.01027</cdr:x>
      <cdr:y>0.83837</cdr:y>
    </cdr:from>
    <cdr:to>
      <cdr:x>0.30308</cdr:x>
      <cdr:y>0.98669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76200" y="4051300"/>
          <a:ext cx="2171699" cy="716722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0.02931</cdr:x>
      <cdr:y>0.83624</cdr:y>
    </cdr:from>
    <cdr:to>
      <cdr:x>0.34989</cdr:x>
      <cdr:y>0.97594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215900" y="4572000"/>
          <a:ext cx="2361367" cy="763825"/>
        </a:xfrm>
        <a:prstGeom xmlns:a="http://schemas.openxmlformats.org/drawingml/2006/main" prst="rect">
          <a:avLst/>
        </a:prstGeom>
      </cdr:spPr>
    </cdr:pic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0.03616</cdr:x>
      <cdr:y>0.76485</cdr:y>
    </cdr:from>
    <cdr:to>
      <cdr:x>0.42468</cdr:x>
      <cdr:y>0.96287</cdr:y>
    </cdr:to>
    <cdr:pic>
      <cdr:nvPicPr>
        <cdr:cNvPr id="2" name="Picture 8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292100" y="3924300"/>
          <a:ext cx="3138127" cy="1016000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MEN%20PROGRAMAS%20CON%20GRAFICAS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O A UNO"/>
      <sheetName val="PELO A PELITO"/>
      <sheetName val="NUTRIENDO-T"/>
      <sheetName val="GRAFICAS"/>
      <sheetName val="Graficas 2018-2021"/>
      <sheetName val="Indicadores"/>
      <sheetName val="Caja Lúdica Y KITS"/>
      <sheetName val="Convivencia programas 2022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A10" t="str">
            <v>Año 2020</v>
          </cell>
          <cell r="B10">
            <v>29</v>
          </cell>
        </row>
        <row r="11">
          <cell r="A11" t="str">
            <v>Año 2021</v>
          </cell>
          <cell r="B11">
            <v>422</v>
          </cell>
        </row>
        <row r="12">
          <cell r="A12" t="str">
            <v>Año 2022</v>
          </cell>
          <cell r="B12">
            <v>537</v>
          </cell>
        </row>
        <row r="13">
          <cell r="A13" t="str">
            <v>Año 2023</v>
          </cell>
          <cell r="B13">
            <v>825</v>
          </cell>
        </row>
        <row r="31">
          <cell r="N31" t="str">
            <v>Año 2020</v>
          </cell>
          <cell r="O31">
            <v>29</v>
          </cell>
        </row>
        <row r="32">
          <cell r="N32" t="str">
            <v>Año 2021</v>
          </cell>
          <cell r="O32">
            <v>422</v>
          </cell>
        </row>
        <row r="33">
          <cell r="N33" t="str">
            <v>Año 2022</v>
          </cell>
          <cell r="O33">
            <v>537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tabSelected="1" topLeftCell="A52" workbookViewId="0">
      <selection activeCell="F59" sqref="F59"/>
    </sheetView>
  </sheetViews>
  <sheetFormatPr baseColWidth="10" defaultRowHeight="19" x14ac:dyDescent="0.2"/>
  <cols>
    <col min="1" max="1" width="9.1640625" style="5" customWidth="1"/>
    <col min="2" max="2" width="23.5" style="4" customWidth="1"/>
    <col min="3" max="3" width="19.33203125" style="4" customWidth="1"/>
    <col min="4" max="4" width="21.6640625" style="5" customWidth="1"/>
    <col min="5" max="5" width="24" style="5" customWidth="1"/>
    <col min="6" max="6" width="39.83203125" style="153" customWidth="1"/>
    <col min="7" max="7" width="10.83203125" style="85"/>
  </cols>
  <sheetData>
    <row r="1" spans="1:9" s="1" customFormat="1" ht="34" customHeight="1" thickBot="1" x14ac:dyDescent="0.25">
      <c r="A1" s="11">
        <v>2020</v>
      </c>
      <c r="B1" s="11" t="s">
        <v>39</v>
      </c>
      <c r="C1" s="11" t="s">
        <v>8</v>
      </c>
      <c r="D1" s="11" t="s">
        <v>7</v>
      </c>
      <c r="E1" s="11" t="s">
        <v>6</v>
      </c>
      <c r="F1" s="148" t="s">
        <v>41</v>
      </c>
      <c r="G1" s="84"/>
      <c r="H1" s="131"/>
      <c r="I1" s="1" t="s">
        <v>465</v>
      </c>
    </row>
    <row r="2" spans="1:9" s="1" customFormat="1" ht="42" customHeight="1" thickBot="1" x14ac:dyDescent="0.3">
      <c r="A2" s="105">
        <v>1</v>
      </c>
      <c r="B2" s="106" t="s">
        <v>49</v>
      </c>
      <c r="C2" s="106" t="s">
        <v>91</v>
      </c>
      <c r="D2" s="107" t="s">
        <v>9</v>
      </c>
      <c r="E2" s="108">
        <v>44105</v>
      </c>
      <c r="F2" s="146" t="s">
        <v>139</v>
      </c>
      <c r="G2" s="84"/>
      <c r="H2" s="130"/>
      <c r="I2" s="1" t="s">
        <v>466</v>
      </c>
    </row>
    <row r="3" spans="1:9" s="1" customFormat="1" ht="42" customHeight="1" thickBot="1" x14ac:dyDescent="0.3">
      <c r="A3" s="105">
        <v>2</v>
      </c>
      <c r="B3" s="106" t="s">
        <v>50</v>
      </c>
      <c r="C3" s="106" t="s">
        <v>92</v>
      </c>
      <c r="D3" s="107" t="s">
        <v>9</v>
      </c>
      <c r="E3" s="108">
        <v>44105</v>
      </c>
      <c r="F3" s="146" t="s">
        <v>139</v>
      </c>
      <c r="G3" s="84"/>
      <c r="H3" s="129"/>
      <c r="I3" s="1" t="s">
        <v>467</v>
      </c>
    </row>
    <row r="4" spans="1:9" s="1" customFormat="1" ht="42" customHeight="1" thickBot="1" x14ac:dyDescent="0.3">
      <c r="A4" s="105">
        <v>3</v>
      </c>
      <c r="B4" s="106" t="s">
        <v>94</v>
      </c>
      <c r="C4" s="106" t="s">
        <v>93</v>
      </c>
      <c r="D4" s="107" t="s">
        <v>9</v>
      </c>
      <c r="E4" s="108">
        <v>44105</v>
      </c>
      <c r="F4" s="146" t="s">
        <v>139</v>
      </c>
      <c r="G4" s="84"/>
      <c r="H4" s="128"/>
      <c r="I4" s="1" t="s">
        <v>147</v>
      </c>
    </row>
    <row r="5" spans="1:9" s="1" customFormat="1" ht="65" customHeight="1" x14ac:dyDescent="0.25">
      <c r="A5" s="12">
        <v>4</v>
      </c>
      <c r="B5" s="13" t="s">
        <v>51</v>
      </c>
      <c r="C5" s="13" t="s">
        <v>95</v>
      </c>
      <c r="D5" s="14" t="s">
        <v>10</v>
      </c>
      <c r="E5" s="15">
        <v>44105</v>
      </c>
      <c r="F5" s="149" t="s">
        <v>468</v>
      </c>
      <c r="G5" s="84"/>
    </row>
    <row r="6" spans="1:9" s="1" customFormat="1" ht="42" customHeight="1" x14ac:dyDescent="0.25">
      <c r="A6" s="109">
        <v>5</v>
      </c>
      <c r="B6" s="110" t="s">
        <v>298</v>
      </c>
      <c r="C6" s="110" t="s">
        <v>96</v>
      </c>
      <c r="D6" s="111" t="s">
        <v>10</v>
      </c>
      <c r="E6" s="112">
        <v>44105</v>
      </c>
      <c r="F6" s="150" t="s">
        <v>135</v>
      </c>
      <c r="G6" s="84"/>
    </row>
    <row r="7" spans="1:9" s="1" customFormat="1" ht="42" customHeight="1" x14ac:dyDescent="0.25">
      <c r="A7" s="109">
        <v>6</v>
      </c>
      <c r="B7" s="110" t="s">
        <v>52</v>
      </c>
      <c r="C7" s="110" t="s">
        <v>97</v>
      </c>
      <c r="D7" s="111" t="s">
        <v>11</v>
      </c>
      <c r="E7" s="112">
        <v>44105</v>
      </c>
      <c r="F7" s="150" t="s">
        <v>135</v>
      </c>
      <c r="G7" s="84"/>
    </row>
    <row r="8" spans="1:9" s="1" customFormat="1" ht="42" customHeight="1" x14ac:dyDescent="0.25">
      <c r="A8" s="113">
        <v>7</v>
      </c>
      <c r="B8" s="114" t="s">
        <v>53</v>
      </c>
      <c r="C8" s="114" t="s">
        <v>98</v>
      </c>
      <c r="D8" s="115" t="s">
        <v>11</v>
      </c>
      <c r="E8" s="116">
        <v>44105</v>
      </c>
      <c r="F8" s="144" t="s">
        <v>136</v>
      </c>
      <c r="G8" s="84"/>
    </row>
    <row r="9" spans="1:9" s="1" customFormat="1" ht="42" customHeight="1" x14ac:dyDescent="0.25">
      <c r="A9" s="117">
        <v>8</v>
      </c>
      <c r="B9" s="118" t="s">
        <v>54</v>
      </c>
      <c r="C9" s="118" t="s">
        <v>99</v>
      </c>
      <c r="D9" s="119" t="s">
        <v>12</v>
      </c>
      <c r="E9" s="120">
        <v>44105</v>
      </c>
      <c r="F9" s="136" t="s">
        <v>137</v>
      </c>
      <c r="G9" s="84"/>
    </row>
    <row r="10" spans="1:9" s="1" customFormat="1" ht="42" customHeight="1" x14ac:dyDescent="0.25">
      <c r="A10" s="121">
        <v>9</v>
      </c>
      <c r="B10" s="122" t="s">
        <v>55</v>
      </c>
      <c r="C10" s="122" t="s">
        <v>100</v>
      </c>
      <c r="D10" s="123" t="s">
        <v>13</v>
      </c>
      <c r="E10" s="124">
        <v>44105</v>
      </c>
      <c r="F10" s="138" t="s">
        <v>138</v>
      </c>
      <c r="G10" s="84"/>
    </row>
    <row r="11" spans="1:9" s="1" customFormat="1" ht="42" customHeight="1" x14ac:dyDescent="0.25">
      <c r="A11" s="121">
        <v>10</v>
      </c>
      <c r="B11" s="122" t="s">
        <v>56</v>
      </c>
      <c r="C11" s="122" t="s">
        <v>101</v>
      </c>
      <c r="D11" s="123" t="s">
        <v>13</v>
      </c>
      <c r="E11" s="124">
        <v>44105</v>
      </c>
      <c r="F11" s="138" t="s">
        <v>143</v>
      </c>
      <c r="G11" s="84"/>
    </row>
    <row r="12" spans="1:9" s="1" customFormat="1" ht="42" customHeight="1" x14ac:dyDescent="0.25">
      <c r="A12" s="121">
        <v>11</v>
      </c>
      <c r="B12" s="122" t="s">
        <v>57</v>
      </c>
      <c r="C12" s="122" t="s">
        <v>102</v>
      </c>
      <c r="D12" s="123" t="s">
        <v>13</v>
      </c>
      <c r="E12" s="124">
        <v>44105</v>
      </c>
      <c r="F12" s="138" t="s">
        <v>141</v>
      </c>
      <c r="G12" s="84"/>
    </row>
    <row r="13" spans="1:9" s="1" customFormat="1" ht="42" customHeight="1" x14ac:dyDescent="0.25">
      <c r="A13" s="121">
        <v>12</v>
      </c>
      <c r="B13" s="122" t="s">
        <v>58</v>
      </c>
      <c r="C13" s="122" t="s">
        <v>103</v>
      </c>
      <c r="D13" s="123" t="s">
        <v>14</v>
      </c>
      <c r="E13" s="124">
        <v>44105</v>
      </c>
      <c r="F13" s="138" t="s">
        <v>140</v>
      </c>
      <c r="G13" s="84"/>
    </row>
    <row r="14" spans="1:9" s="1" customFormat="1" ht="42" customHeight="1" x14ac:dyDescent="0.25">
      <c r="A14" s="121">
        <v>13</v>
      </c>
      <c r="B14" s="122" t="s">
        <v>59</v>
      </c>
      <c r="C14" s="122" t="s">
        <v>104</v>
      </c>
      <c r="D14" s="123" t="s">
        <v>14</v>
      </c>
      <c r="E14" s="124">
        <v>44105</v>
      </c>
      <c r="F14" s="138" t="s">
        <v>141</v>
      </c>
      <c r="G14" s="84"/>
    </row>
    <row r="15" spans="1:9" s="1" customFormat="1" ht="42" customHeight="1" x14ac:dyDescent="0.25">
      <c r="A15" s="121">
        <v>14</v>
      </c>
      <c r="B15" s="122" t="s">
        <v>60</v>
      </c>
      <c r="C15" s="122" t="s">
        <v>105</v>
      </c>
      <c r="D15" s="123" t="s">
        <v>14</v>
      </c>
      <c r="E15" s="124">
        <v>44105</v>
      </c>
      <c r="F15" s="138" t="s">
        <v>141</v>
      </c>
      <c r="G15" s="84"/>
    </row>
    <row r="16" spans="1:9" s="1" customFormat="1" ht="42" customHeight="1" x14ac:dyDescent="0.25">
      <c r="A16" s="113">
        <v>15</v>
      </c>
      <c r="B16" s="114" t="s">
        <v>61</v>
      </c>
      <c r="C16" s="114" t="s">
        <v>106</v>
      </c>
      <c r="D16" s="125" t="s">
        <v>15</v>
      </c>
      <c r="E16" s="116">
        <v>44105</v>
      </c>
      <c r="F16" s="144" t="s">
        <v>139</v>
      </c>
      <c r="G16" s="84"/>
    </row>
    <row r="17" spans="1:10" s="1" customFormat="1" ht="42" customHeight="1" x14ac:dyDescent="0.25">
      <c r="A17" s="121">
        <v>16</v>
      </c>
      <c r="B17" s="122" t="s">
        <v>62</v>
      </c>
      <c r="C17" s="122" t="s">
        <v>107</v>
      </c>
      <c r="D17" s="123" t="s">
        <v>15</v>
      </c>
      <c r="E17" s="124">
        <v>44105</v>
      </c>
      <c r="F17" s="138" t="s">
        <v>471</v>
      </c>
      <c r="G17" s="84"/>
    </row>
    <row r="18" spans="1:10" s="1" customFormat="1" ht="42" customHeight="1" x14ac:dyDescent="0.25">
      <c r="A18" s="121">
        <v>17</v>
      </c>
      <c r="B18" s="122" t="s">
        <v>52</v>
      </c>
      <c r="C18" s="122" t="s">
        <v>108</v>
      </c>
      <c r="D18" s="123" t="s">
        <v>15</v>
      </c>
      <c r="E18" s="124">
        <v>44105</v>
      </c>
      <c r="F18" s="138" t="s">
        <v>471</v>
      </c>
      <c r="G18" s="84"/>
    </row>
    <row r="19" spans="1:10" s="1" customFormat="1" ht="42" customHeight="1" x14ac:dyDescent="0.25">
      <c r="A19" s="113">
        <v>18</v>
      </c>
      <c r="B19" s="114" t="s">
        <v>63</v>
      </c>
      <c r="C19" s="114" t="s">
        <v>109</v>
      </c>
      <c r="D19" s="125" t="s">
        <v>15</v>
      </c>
      <c r="E19" s="116">
        <v>44105</v>
      </c>
      <c r="F19" s="144" t="s">
        <v>139</v>
      </c>
      <c r="G19" s="84"/>
    </row>
    <row r="20" spans="1:10" s="1" customFormat="1" ht="42" customHeight="1" x14ac:dyDescent="0.25">
      <c r="A20" s="113">
        <v>19</v>
      </c>
      <c r="B20" s="114" t="s">
        <v>64</v>
      </c>
      <c r="C20" s="114" t="s">
        <v>110</v>
      </c>
      <c r="D20" s="125" t="s">
        <v>15</v>
      </c>
      <c r="E20" s="116">
        <v>44105</v>
      </c>
      <c r="F20" s="144" t="s">
        <v>139</v>
      </c>
      <c r="G20" s="84"/>
    </row>
    <row r="21" spans="1:10" s="1" customFormat="1" ht="42" customHeight="1" x14ac:dyDescent="0.25">
      <c r="A21" s="113">
        <v>20</v>
      </c>
      <c r="B21" s="114" t="s">
        <v>65</v>
      </c>
      <c r="C21" s="114" t="s">
        <v>111</v>
      </c>
      <c r="D21" s="125" t="s">
        <v>15</v>
      </c>
      <c r="E21" s="116">
        <v>44105</v>
      </c>
      <c r="F21" s="144" t="s">
        <v>139</v>
      </c>
      <c r="G21" s="84"/>
    </row>
    <row r="22" spans="1:10" s="1" customFormat="1" ht="53" customHeight="1" x14ac:dyDescent="0.25">
      <c r="A22" s="113">
        <v>21</v>
      </c>
      <c r="B22" s="114" t="s">
        <v>66</v>
      </c>
      <c r="C22" s="114" t="s">
        <v>112</v>
      </c>
      <c r="D22" s="125" t="s">
        <v>15</v>
      </c>
      <c r="E22" s="116">
        <v>44105</v>
      </c>
      <c r="F22" s="151" t="s">
        <v>470</v>
      </c>
      <c r="G22" s="84"/>
    </row>
    <row r="23" spans="1:10" s="1" customFormat="1" ht="42" customHeight="1" x14ac:dyDescent="0.25">
      <c r="A23" s="113">
        <v>22</v>
      </c>
      <c r="B23" s="114" t="s">
        <v>67</v>
      </c>
      <c r="C23" s="114" t="s">
        <v>113</v>
      </c>
      <c r="D23" s="125" t="s">
        <v>15</v>
      </c>
      <c r="E23" s="116">
        <v>44105</v>
      </c>
      <c r="F23" s="151" t="s">
        <v>469</v>
      </c>
      <c r="G23" s="84"/>
    </row>
    <row r="24" spans="1:10" s="1" customFormat="1" ht="42" customHeight="1" x14ac:dyDescent="0.25">
      <c r="A24" s="121">
        <v>23</v>
      </c>
      <c r="B24" s="122" t="s">
        <v>68</v>
      </c>
      <c r="C24" s="122" t="s">
        <v>114</v>
      </c>
      <c r="D24" s="127" t="s">
        <v>16</v>
      </c>
      <c r="E24" s="124">
        <v>44136</v>
      </c>
      <c r="F24" s="138" t="s">
        <v>471</v>
      </c>
      <c r="G24" s="84"/>
    </row>
    <row r="25" spans="1:10" s="1" customFormat="1" ht="42" customHeight="1" x14ac:dyDescent="0.25">
      <c r="A25" s="121">
        <v>24</v>
      </c>
      <c r="B25" s="122" t="s">
        <v>69</v>
      </c>
      <c r="C25" s="122" t="s">
        <v>115</v>
      </c>
      <c r="D25" s="127" t="s">
        <v>16</v>
      </c>
      <c r="E25" s="124">
        <v>44136</v>
      </c>
      <c r="F25" s="138" t="s">
        <v>471</v>
      </c>
      <c r="G25" s="84"/>
    </row>
    <row r="26" spans="1:10" s="1" customFormat="1" ht="42" customHeight="1" x14ac:dyDescent="0.25">
      <c r="A26" s="117">
        <v>25</v>
      </c>
      <c r="B26" s="118" t="s">
        <v>70</v>
      </c>
      <c r="C26" s="118" t="s">
        <v>116</v>
      </c>
      <c r="D26" s="126" t="s">
        <v>16</v>
      </c>
      <c r="E26" s="120">
        <v>44136</v>
      </c>
      <c r="F26" s="136" t="s">
        <v>478</v>
      </c>
      <c r="G26" s="84"/>
    </row>
    <row r="27" spans="1:10" s="1" customFormat="1" ht="42" customHeight="1" x14ac:dyDescent="0.25">
      <c r="A27" s="113">
        <v>26</v>
      </c>
      <c r="B27" s="114" t="s">
        <v>71</v>
      </c>
      <c r="C27" s="114" t="s">
        <v>117</v>
      </c>
      <c r="D27" s="115" t="s">
        <v>17</v>
      </c>
      <c r="E27" s="116">
        <v>44136</v>
      </c>
      <c r="F27" s="144" t="s">
        <v>139</v>
      </c>
      <c r="G27" s="84"/>
    </row>
    <row r="28" spans="1:10" ht="42" customHeight="1" x14ac:dyDescent="0.25">
      <c r="A28" s="113">
        <v>27</v>
      </c>
      <c r="B28" s="114" t="s">
        <v>72</v>
      </c>
      <c r="C28" s="114" t="s">
        <v>118</v>
      </c>
      <c r="D28" s="115" t="s">
        <v>18</v>
      </c>
      <c r="E28" s="116">
        <v>44136</v>
      </c>
      <c r="F28" s="144" t="s">
        <v>139</v>
      </c>
    </row>
    <row r="29" spans="1:10" ht="42" customHeight="1" x14ac:dyDescent="0.25">
      <c r="A29" s="113">
        <v>28</v>
      </c>
      <c r="B29" s="114" t="s">
        <v>73</v>
      </c>
      <c r="C29" s="114" t="s">
        <v>119</v>
      </c>
      <c r="D29" s="125" t="s">
        <v>19</v>
      </c>
      <c r="E29" s="116">
        <v>44136</v>
      </c>
      <c r="F29" s="144" t="s">
        <v>136</v>
      </c>
    </row>
    <row r="30" spans="1:10" ht="42" customHeight="1" x14ac:dyDescent="0.25">
      <c r="A30" s="121">
        <v>29</v>
      </c>
      <c r="B30" s="122" t="s">
        <v>74</v>
      </c>
      <c r="C30" s="122" t="s">
        <v>120</v>
      </c>
      <c r="D30" s="123" t="s">
        <v>20</v>
      </c>
      <c r="E30" s="124">
        <v>44136</v>
      </c>
      <c r="F30" s="138" t="s">
        <v>141</v>
      </c>
      <c r="G30" s="48"/>
      <c r="H30" s="33" t="s">
        <v>312</v>
      </c>
      <c r="I30" s="33" t="s">
        <v>313</v>
      </c>
      <c r="J30" s="33" t="s">
        <v>314</v>
      </c>
    </row>
    <row r="31" spans="1:10" ht="42" customHeight="1" x14ac:dyDescent="0.25">
      <c r="A31" s="121">
        <v>30</v>
      </c>
      <c r="B31" s="122" t="s">
        <v>75</v>
      </c>
      <c r="C31" s="122" t="s">
        <v>107</v>
      </c>
      <c r="D31" s="123" t="s">
        <v>20</v>
      </c>
      <c r="E31" s="124">
        <v>44136</v>
      </c>
      <c r="F31" s="138" t="s">
        <v>141</v>
      </c>
      <c r="G31" s="48" t="s">
        <v>308</v>
      </c>
      <c r="H31" s="32"/>
      <c r="I31" s="32">
        <v>1</v>
      </c>
      <c r="J31" s="32">
        <v>1</v>
      </c>
    </row>
    <row r="32" spans="1:10" ht="42" customHeight="1" x14ac:dyDescent="0.25">
      <c r="A32" s="121">
        <v>31</v>
      </c>
      <c r="B32" s="122" t="s">
        <v>52</v>
      </c>
      <c r="C32" s="122" t="s">
        <v>121</v>
      </c>
      <c r="D32" s="123" t="s">
        <v>20</v>
      </c>
      <c r="E32" s="124">
        <v>44136</v>
      </c>
      <c r="F32" s="138" t="s">
        <v>142</v>
      </c>
      <c r="G32" s="48" t="s">
        <v>309</v>
      </c>
      <c r="H32" s="32"/>
      <c r="I32" s="32">
        <v>2</v>
      </c>
      <c r="J32" s="32">
        <v>2</v>
      </c>
    </row>
    <row r="33" spans="1:11" ht="42" customHeight="1" x14ac:dyDescent="0.25">
      <c r="A33" s="132">
        <v>32</v>
      </c>
      <c r="B33" s="133" t="s">
        <v>76</v>
      </c>
      <c r="C33" s="133" t="s">
        <v>122</v>
      </c>
      <c r="D33" s="134" t="s">
        <v>9</v>
      </c>
      <c r="E33" s="135">
        <v>44136</v>
      </c>
      <c r="F33" s="152" t="s">
        <v>144</v>
      </c>
      <c r="G33" s="48" t="s">
        <v>299</v>
      </c>
      <c r="H33" s="32"/>
      <c r="I33" s="32">
        <v>1</v>
      </c>
      <c r="J33" s="32">
        <v>1</v>
      </c>
    </row>
    <row r="34" spans="1:11" ht="42" customHeight="1" x14ac:dyDescent="0.25">
      <c r="A34" s="121">
        <v>33</v>
      </c>
      <c r="B34" s="122" t="s">
        <v>77</v>
      </c>
      <c r="C34" s="122" t="s">
        <v>114</v>
      </c>
      <c r="D34" s="127" t="s">
        <v>18</v>
      </c>
      <c r="E34" s="124">
        <v>44136</v>
      </c>
      <c r="F34" s="138" t="s">
        <v>139</v>
      </c>
      <c r="G34" s="48" t="s">
        <v>300</v>
      </c>
      <c r="H34" s="32"/>
      <c r="I34" s="32">
        <v>2</v>
      </c>
      <c r="J34" s="32">
        <v>2</v>
      </c>
    </row>
    <row r="35" spans="1:11" ht="42" customHeight="1" x14ac:dyDescent="0.25">
      <c r="A35" s="121">
        <v>34</v>
      </c>
      <c r="B35" s="122" t="s">
        <v>78</v>
      </c>
      <c r="C35" s="122" t="s">
        <v>123</v>
      </c>
      <c r="D35" s="127" t="s">
        <v>17</v>
      </c>
      <c r="E35" s="124">
        <v>44136</v>
      </c>
      <c r="F35" s="138" t="s">
        <v>471</v>
      </c>
      <c r="G35" s="48" t="s">
        <v>301</v>
      </c>
      <c r="H35" s="32"/>
      <c r="I35" s="32">
        <v>3</v>
      </c>
      <c r="J35" s="32">
        <v>1</v>
      </c>
    </row>
    <row r="36" spans="1:11" ht="31" customHeight="1" x14ac:dyDescent="0.2">
      <c r="A36" s="11">
        <v>2021</v>
      </c>
      <c r="B36" s="11" t="s">
        <v>39</v>
      </c>
      <c r="C36" s="11" t="s">
        <v>8</v>
      </c>
      <c r="D36" s="11" t="s">
        <v>7</v>
      </c>
      <c r="E36" s="11" t="s">
        <v>6</v>
      </c>
      <c r="F36" s="148" t="s">
        <v>41</v>
      </c>
      <c r="G36" s="48" t="s">
        <v>302</v>
      </c>
      <c r="H36" s="32">
        <v>3</v>
      </c>
      <c r="I36" s="32">
        <v>1</v>
      </c>
      <c r="J36" s="32">
        <v>2</v>
      </c>
    </row>
    <row r="37" spans="1:11" ht="41" customHeight="1" x14ac:dyDescent="0.2">
      <c r="A37" s="117">
        <v>35</v>
      </c>
      <c r="B37" s="136" t="s">
        <v>79</v>
      </c>
      <c r="C37" s="136" t="s">
        <v>124</v>
      </c>
      <c r="D37" s="117" t="s">
        <v>2</v>
      </c>
      <c r="E37" s="137">
        <v>44327</v>
      </c>
      <c r="F37" s="136" t="s">
        <v>145</v>
      </c>
      <c r="G37" s="48" t="s">
        <v>303</v>
      </c>
      <c r="H37" s="32">
        <v>5</v>
      </c>
      <c r="I37" s="32">
        <v>1</v>
      </c>
      <c r="J37" s="32">
        <v>2</v>
      </c>
    </row>
    <row r="38" spans="1:11" ht="41" customHeight="1" x14ac:dyDescent="0.2">
      <c r="A38" s="12">
        <v>36</v>
      </c>
      <c r="B38" s="16" t="s">
        <v>80</v>
      </c>
      <c r="C38" s="16" t="s">
        <v>125</v>
      </c>
      <c r="D38" s="12" t="s">
        <v>5</v>
      </c>
      <c r="E38" s="17" t="s">
        <v>46</v>
      </c>
      <c r="F38" s="16" t="s">
        <v>477</v>
      </c>
      <c r="G38" s="48" t="s">
        <v>160</v>
      </c>
      <c r="H38" s="32">
        <v>4</v>
      </c>
      <c r="I38" s="32">
        <v>1</v>
      </c>
      <c r="J38" s="32">
        <v>2</v>
      </c>
    </row>
    <row r="39" spans="1:11" ht="41" customHeight="1" x14ac:dyDescent="0.2">
      <c r="A39" s="121">
        <v>37</v>
      </c>
      <c r="B39" s="138" t="s">
        <v>81</v>
      </c>
      <c r="C39" s="138" t="s">
        <v>28</v>
      </c>
      <c r="D39" s="121" t="s">
        <v>4</v>
      </c>
      <c r="E39" s="139" t="s">
        <v>47</v>
      </c>
      <c r="F39" s="138" t="s">
        <v>472</v>
      </c>
      <c r="G39" s="48" t="s">
        <v>304</v>
      </c>
      <c r="H39" s="32">
        <v>5</v>
      </c>
      <c r="I39" s="32">
        <v>2</v>
      </c>
      <c r="J39" s="87">
        <v>3</v>
      </c>
    </row>
    <row r="40" spans="1:11" ht="41" customHeight="1" x14ac:dyDescent="0.2">
      <c r="A40" s="121">
        <v>38</v>
      </c>
      <c r="B40" s="138" t="s">
        <v>82</v>
      </c>
      <c r="C40" s="138" t="s">
        <v>126</v>
      </c>
      <c r="D40" s="121" t="s">
        <v>4</v>
      </c>
      <c r="E40" s="139" t="s">
        <v>47</v>
      </c>
      <c r="F40" s="138" t="s">
        <v>472</v>
      </c>
      <c r="G40" s="48" t="s">
        <v>305</v>
      </c>
      <c r="H40" s="32">
        <v>6</v>
      </c>
      <c r="I40" s="32">
        <v>1</v>
      </c>
      <c r="J40" s="87">
        <v>3</v>
      </c>
    </row>
    <row r="41" spans="1:11" ht="41" customHeight="1" x14ac:dyDescent="0.2">
      <c r="A41" s="121">
        <v>39</v>
      </c>
      <c r="B41" s="138" t="s">
        <v>83</v>
      </c>
      <c r="C41" s="138" t="s">
        <v>127</v>
      </c>
      <c r="D41" s="121" t="s">
        <v>4</v>
      </c>
      <c r="E41" s="139" t="s">
        <v>47</v>
      </c>
      <c r="F41" s="138" t="s">
        <v>472</v>
      </c>
      <c r="G41" s="48" t="s">
        <v>306</v>
      </c>
      <c r="H41" s="32">
        <v>5</v>
      </c>
      <c r="I41" s="32">
        <v>2</v>
      </c>
      <c r="J41" s="87">
        <v>4</v>
      </c>
    </row>
    <row r="42" spans="1:11" ht="41" customHeight="1" x14ac:dyDescent="0.2">
      <c r="A42" s="121">
        <v>40</v>
      </c>
      <c r="B42" s="138" t="s">
        <v>84</v>
      </c>
      <c r="C42" s="138" t="s">
        <v>128</v>
      </c>
      <c r="D42" s="121" t="s">
        <v>3</v>
      </c>
      <c r="E42" s="139">
        <v>44481</v>
      </c>
      <c r="F42" s="138" t="s">
        <v>473</v>
      </c>
      <c r="G42" s="48" t="s">
        <v>307</v>
      </c>
      <c r="H42" s="32">
        <v>6</v>
      </c>
      <c r="I42" s="32">
        <v>3</v>
      </c>
      <c r="J42" s="87">
        <v>4</v>
      </c>
    </row>
    <row r="43" spans="1:11" ht="41" customHeight="1" x14ac:dyDescent="0.2">
      <c r="A43" s="113">
        <v>41</v>
      </c>
      <c r="B43" s="144" t="s">
        <v>85</v>
      </c>
      <c r="C43" s="144" t="s">
        <v>129</v>
      </c>
      <c r="D43" s="113" t="s">
        <v>3</v>
      </c>
      <c r="E43" s="145">
        <v>44481</v>
      </c>
      <c r="F43" s="144" t="s">
        <v>146</v>
      </c>
      <c r="G43" s="48"/>
      <c r="H43" s="33">
        <f>SUM(H31:H42)</f>
        <v>34</v>
      </c>
      <c r="I43" s="33">
        <f t="shared" ref="I43:J43" si="0">SUM(I31:I42)</f>
        <v>20</v>
      </c>
      <c r="J43" s="33">
        <f t="shared" si="0"/>
        <v>27</v>
      </c>
      <c r="K43" s="47"/>
    </row>
    <row r="44" spans="1:11" ht="41" customHeight="1" x14ac:dyDescent="0.2">
      <c r="A44" s="140">
        <v>42</v>
      </c>
      <c r="B44" s="141" t="s">
        <v>86</v>
      </c>
      <c r="C44" s="141" t="s">
        <v>130</v>
      </c>
      <c r="D44" s="140" t="s">
        <v>10</v>
      </c>
      <c r="E44" s="142" t="s">
        <v>48</v>
      </c>
      <c r="F44" s="141" t="s">
        <v>139</v>
      </c>
    </row>
    <row r="45" spans="1:11" ht="41" customHeight="1" x14ac:dyDescent="0.2">
      <c r="A45" s="113">
        <v>43</v>
      </c>
      <c r="B45" s="144" t="s">
        <v>87</v>
      </c>
      <c r="C45" s="144" t="s">
        <v>131</v>
      </c>
      <c r="D45" s="113" t="s">
        <v>3</v>
      </c>
      <c r="E45" s="145">
        <v>44481</v>
      </c>
      <c r="F45" s="144" t="s">
        <v>146</v>
      </c>
    </row>
    <row r="46" spans="1:11" ht="41" customHeight="1" x14ac:dyDescent="0.2">
      <c r="A46" s="117">
        <v>44</v>
      </c>
      <c r="B46" s="136" t="s">
        <v>88</v>
      </c>
      <c r="C46" s="136" t="s">
        <v>132</v>
      </c>
      <c r="D46" s="117" t="s">
        <v>2</v>
      </c>
      <c r="E46" s="137" t="s">
        <v>48</v>
      </c>
      <c r="F46" s="136" t="s">
        <v>476</v>
      </c>
    </row>
    <row r="47" spans="1:11" ht="41" customHeight="1" x14ac:dyDescent="0.2">
      <c r="A47" s="105">
        <v>45</v>
      </c>
      <c r="B47" s="146" t="s">
        <v>89</v>
      </c>
      <c r="C47" s="146" t="s">
        <v>133</v>
      </c>
      <c r="D47" s="105" t="s">
        <v>1</v>
      </c>
      <c r="E47" s="147" t="s">
        <v>0</v>
      </c>
      <c r="F47" s="146" t="s">
        <v>139</v>
      </c>
    </row>
    <row r="48" spans="1:11" ht="40" customHeight="1" x14ac:dyDescent="0.2">
      <c r="A48" s="11">
        <v>2022</v>
      </c>
      <c r="B48" s="11" t="s">
        <v>39</v>
      </c>
      <c r="C48" s="11" t="s">
        <v>8</v>
      </c>
      <c r="D48" s="11" t="s">
        <v>7</v>
      </c>
      <c r="E48" s="11" t="s">
        <v>6</v>
      </c>
      <c r="F48" s="148" t="s">
        <v>41</v>
      </c>
    </row>
    <row r="49" spans="1:6" ht="42" customHeight="1" x14ac:dyDescent="0.2">
      <c r="A49" s="105">
        <v>46</v>
      </c>
      <c r="B49" s="146" t="s">
        <v>90</v>
      </c>
      <c r="C49" s="146" t="s">
        <v>134</v>
      </c>
      <c r="D49" s="105" t="s">
        <v>10</v>
      </c>
      <c r="E49" s="147" t="s">
        <v>21</v>
      </c>
      <c r="F49" s="146" t="s">
        <v>474</v>
      </c>
    </row>
    <row r="50" spans="1:6" ht="42" customHeight="1" x14ac:dyDescent="0.2">
      <c r="A50" s="12">
        <v>47</v>
      </c>
      <c r="B50" s="16" t="s">
        <v>67</v>
      </c>
      <c r="C50" s="16" t="s">
        <v>113</v>
      </c>
      <c r="D50" s="12" t="s">
        <v>310</v>
      </c>
      <c r="E50" s="12" t="s">
        <v>311</v>
      </c>
      <c r="F50" s="16" t="s">
        <v>475</v>
      </c>
    </row>
    <row r="51" spans="1:6" ht="42" customHeight="1" x14ac:dyDescent="0.2">
      <c r="A51" s="12">
        <v>48</v>
      </c>
      <c r="B51" s="16" t="s">
        <v>318</v>
      </c>
      <c r="C51" s="16" t="s">
        <v>319</v>
      </c>
      <c r="D51" s="12" t="s">
        <v>11</v>
      </c>
      <c r="E51" s="12" t="s">
        <v>323</v>
      </c>
      <c r="F51" s="16" t="s">
        <v>475</v>
      </c>
    </row>
    <row r="52" spans="1:6" ht="42" customHeight="1" x14ac:dyDescent="0.2">
      <c r="A52" s="12">
        <v>49</v>
      </c>
      <c r="B52" s="16" t="s">
        <v>316</v>
      </c>
      <c r="C52" s="16" t="s">
        <v>317</v>
      </c>
      <c r="D52" s="12" t="s">
        <v>322</v>
      </c>
      <c r="E52" s="103" t="s">
        <v>464</v>
      </c>
      <c r="F52" s="16" t="s">
        <v>475</v>
      </c>
    </row>
    <row r="53" spans="1:6" ht="42" customHeight="1" x14ac:dyDescent="0.25">
      <c r="A53" s="12">
        <v>50</v>
      </c>
      <c r="B53" s="16" t="s">
        <v>30</v>
      </c>
      <c r="C53" s="16" t="s">
        <v>29</v>
      </c>
      <c r="D53" s="12" t="s">
        <v>322</v>
      </c>
      <c r="E53" s="104" t="s">
        <v>464</v>
      </c>
      <c r="F53" s="16" t="s">
        <v>475</v>
      </c>
    </row>
    <row r="54" spans="1:6" ht="42" customHeight="1" x14ac:dyDescent="0.2">
      <c r="A54" s="12">
        <v>51</v>
      </c>
      <c r="B54" s="16" t="s">
        <v>50</v>
      </c>
      <c r="C54" s="16" t="s">
        <v>320</v>
      </c>
      <c r="D54" s="12" t="s">
        <v>16</v>
      </c>
      <c r="E54" s="143">
        <v>44621</v>
      </c>
      <c r="F54" s="16"/>
    </row>
    <row r="55" spans="1:6" ht="113" customHeight="1" x14ac:dyDescent="0.2">
      <c r="A55" s="12">
        <v>52</v>
      </c>
      <c r="B55" s="73" t="s">
        <v>324</v>
      </c>
      <c r="C55" s="73" t="s">
        <v>321</v>
      </c>
      <c r="D55" s="88" t="s">
        <v>411</v>
      </c>
      <c r="E55" s="12" t="s">
        <v>412</v>
      </c>
      <c r="F55" s="149"/>
    </row>
    <row r="56" spans="1:6" ht="42" customHeight="1" x14ac:dyDescent="0.2">
      <c r="A56" s="72">
        <v>53</v>
      </c>
      <c r="B56" s="49" t="s">
        <v>416</v>
      </c>
      <c r="C56" s="49" t="s">
        <v>417</v>
      </c>
      <c r="D56" s="89" t="s">
        <v>12</v>
      </c>
      <c r="E56" s="72" t="s">
        <v>418</v>
      </c>
      <c r="F56" s="16"/>
    </row>
    <row r="57" spans="1:6" ht="42" customHeight="1" x14ac:dyDescent="0.2">
      <c r="A57" s="12">
        <v>54</v>
      </c>
      <c r="B57" s="3" t="s">
        <v>73</v>
      </c>
      <c r="C57" s="3" t="s">
        <v>413</v>
      </c>
      <c r="D57" s="90"/>
      <c r="E57" s="12"/>
      <c r="F57" s="16"/>
    </row>
    <row r="58" spans="1:6" ht="42" customHeight="1" x14ac:dyDescent="0.2">
      <c r="A58" s="12">
        <v>55</v>
      </c>
      <c r="B58" s="3" t="s">
        <v>406</v>
      </c>
      <c r="C58" s="3" t="s">
        <v>407</v>
      </c>
      <c r="D58" s="90" t="s">
        <v>453</v>
      </c>
      <c r="E58" s="103" t="s">
        <v>456</v>
      </c>
      <c r="F58" s="16"/>
    </row>
    <row r="59" spans="1:6" ht="42" customHeight="1" x14ac:dyDescent="0.2">
      <c r="A59" s="12">
        <v>56</v>
      </c>
      <c r="B59" s="3" t="s">
        <v>399</v>
      </c>
      <c r="C59" s="3" t="s">
        <v>326</v>
      </c>
      <c r="D59" s="90"/>
      <c r="E59" s="12"/>
      <c r="F59" s="16"/>
    </row>
    <row r="60" spans="1:6" ht="42" customHeight="1" x14ac:dyDescent="0.2">
      <c r="A60" s="12">
        <v>57</v>
      </c>
      <c r="B60" s="3" t="s">
        <v>414</v>
      </c>
      <c r="C60" s="3" t="s">
        <v>415</v>
      </c>
      <c r="D60" s="90" t="s">
        <v>454</v>
      </c>
      <c r="E60" s="12" t="s">
        <v>455</v>
      </c>
      <c r="F60" s="16"/>
    </row>
    <row r="61" spans="1:6" ht="42" customHeight="1" x14ac:dyDescent="0.2">
      <c r="A61" s="12">
        <v>58</v>
      </c>
      <c r="B61" s="3" t="s">
        <v>457</v>
      </c>
      <c r="C61" s="3" t="s">
        <v>405</v>
      </c>
      <c r="D61" s="90" t="s">
        <v>458</v>
      </c>
      <c r="E61" s="12" t="s">
        <v>459</v>
      </c>
      <c r="F61" s="16"/>
    </row>
    <row r="62" spans="1:6" ht="42" customHeight="1" x14ac:dyDescent="0.2">
      <c r="A62" s="2">
        <v>59</v>
      </c>
      <c r="B62" s="3" t="s">
        <v>460</v>
      </c>
      <c r="C62" s="3" t="s">
        <v>461</v>
      </c>
      <c r="D62" s="2"/>
      <c r="E62" s="12"/>
      <c r="F62" s="16"/>
    </row>
    <row r="63" spans="1:6" ht="42" customHeight="1" x14ac:dyDescent="0.2">
      <c r="A63" s="2">
        <v>60</v>
      </c>
      <c r="B63" s="3" t="s">
        <v>462</v>
      </c>
      <c r="C63" s="3" t="s">
        <v>463</v>
      </c>
      <c r="D63" s="2"/>
      <c r="E63" s="2"/>
      <c r="F63" s="16"/>
    </row>
    <row r="64" spans="1:6" x14ac:dyDescent="0.2">
      <c r="E64" s="2"/>
      <c r="F64" s="16"/>
    </row>
  </sheetData>
  <autoFilter ref="A1:F63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4" sqref="A14"/>
    </sheetView>
  </sheetViews>
  <sheetFormatPr baseColWidth="10" defaultRowHeight="16" x14ac:dyDescent="0.2"/>
  <cols>
    <col min="2" max="2" width="24.5" bestFit="1" customWidth="1"/>
    <col min="3" max="3" width="18.83203125" customWidth="1"/>
    <col min="4" max="4" width="17" customWidth="1"/>
    <col min="5" max="5" width="25" customWidth="1"/>
  </cols>
  <sheetData>
    <row r="1" spans="1:5" s="1" customFormat="1" ht="32" customHeight="1" x14ac:dyDescent="0.2">
      <c r="A1" s="6">
        <v>2021</v>
      </c>
      <c r="B1" s="7" t="s">
        <v>39</v>
      </c>
      <c r="C1" s="7" t="s">
        <v>8</v>
      </c>
      <c r="D1" s="7" t="s">
        <v>40</v>
      </c>
      <c r="E1" s="7" t="s">
        <v>41</v>
      </c>
    </row>
    <row r="2" spans="1:5" s="24" customFormat="1" ht="32" customHeight="1" x14ac:dyDescent="0.2">
      <c r="A2" s="26">
        <v>1</v>
      </c>
      <c r="B2" s="25" t="s">
        <v>158</v>
      </c>
      <c r="C2" s="25" t="s">
        <v>159</v>
      </c>
      <c r="D2" s="25" t="s">
        <v>160</v>
      </c>
      <c r="E2" s="25" t="s">
        <v>161</v>
      </c>
    </row>
    <row r="3" spans="1:5" s="24" customFormat="1" ht="32" customHeight="1" x14ac:dyDescent="0.2">
      <c r="A3" s="26">
        <v>2</v>
      </c>
      <c r="B3" s="25" t="s">
        <v>162</v>
      </c>
      <c r="C3" s="25" t="s">
        <v>163</v>
      </c>
      <c r="D3" s="25" t="s">
        <v>160</v>
      </c>
      <c r="E3" s="25" t="s">
        <v>161</v>
      </c>
    </row>
    <row r="4" spans="1:5" s="24" customFormat="1" ht="32" customHeight="1" x14ac:dyDescent="0.2">
      <c r="A4" s="26">
        <v>3</v>
      </c>
      <c r="B4" s="25"/>
      <c r="C4" s="25"/>
      <c r="D4" s="25" t="s">
        <v>160</v>
      </c>
      <c r="E4" s="25"/>
    </row>
    <row r="5" spans="1:5" s="1" customFormat="1" ht="32" customHeight="1" x14ac:dyDescent="0.2">
      <c r="A5" s="26">
        <v>4</v>
      </c>
      <c r="B5" s="8" t="s">
        <v>35</v>
      </c>
      <c r="C5" s="3" t="s">
        <v>24</v>
      </c>
      <c r="D5" s="3" t="s">
        <v>36</v>
      </c>
      <c r="E5" s="3" t="s">
        <v>42</v>
      </c>
    </row>
    <row r="6" spans="1:5" s="1" customFormat="1" ht="32" customHeight="1" x14ac:dyDescent="0.2">
      <c r="A6" s="26">
        <v>5</v>
      </c>
      <c r="B6" s="8" t="s">
        <v>34</v>
      </c>
      <c r="C6" s="3" t="s">
        <v>25</v>
      </c>
      <c r="D6" s="3" t="s">
        <v>36</v>
      </c>
      <c r="E6" s="3" t="s">
        <v>43</v>
      </c>
    </row>
    <row r="7" spans="1:5" s="1" customFormat="1" ht="32" customHeight="1" x14ac:dyDescent="0.2">
      <c r="A7" s="26">
        <v>6</v>
      </c>
      <c r="B7" s="8" t="s">
        <v>33</v>
      </c>
      <c r="C7" s="3" t="s">
        <v>26</v>
      </c>
      <c r="D7" s="3" t="s">
        <v>36</v>
      </c>
      <c r="E7" s="3" t="s">
        <v>44</v>
      </c>
    </row>
    <row r="8" spans="1:5" s="1" customFormat="1" ht="32" customHeight="1" x14ac:dyDescent="0.2">
      <c r="A8" s="26">
        <v>7</v>
      </c>
      <c r="B8" s="8" t="s">
        <v>32</v>
      </c>
      <c r="C8" s="3" t="s">
        <v>27</v>
      </c>
      <c r="D8" s="3" t="s">
        <v>37</v>
      </c>
      <c r="E8" s="3" t="s">
        <v>43</v>
      </c>
    </row>
    <row r="9" spans="1:5" s="1" customFormat="1" ht="32" customHeight="1" x14ac:dyDescent="0.2">
      <c r="A9" s="26">
        <v>8</v>
      </c>
      <c r="B9" s="8" t="s">
        <v>31</v>
      </c>
      <c r="C9" s="3" t="s">
        <v>28</v>
      </c>
      <c r="D9" s="3" t="s">
        <v>38</v>
      </c>
      <c r="E9" s="3" t="s">
        <v>45</v>
      </c>
    </row>
    <row r="10" spans="1:5" s="1" customFormat="1" ht="32" customHeight="1" x14ac:dyDescent="0.2">
      <c r="A10" s="26">
        <v>9</v>
      </c>
      <c r="B10" s="8" t="s">
        <v>30</v>
      </c>
      <c r="C10" s="3" t="s">
        <v>29</v>
      </c>
      <c r="D10" s="3" t="s">
        <v>38</v>
      </c>
      <c r="E10" s="3" t="s">
        <v>43</v>
      </c>
    </row>
    <row r="11" spans="1:5" s="1" customFormat="1" ht="32" customHeight="1" x14ac:dyDescent="0.2">
      <c r="A11" s="6">
        <v>2022</v>
      </c>
      <c r="B11" s="7" t="s">
        <v>39</v>
      </c>
      <c r="C11" s="7" t="s">
        <v>8</v>
      </c>
      <c r="D11" s="7" t="s">
        <v>40</v>
      </c>
      <c r="E11" s="7" t="s">
        <v>41</v>
      </c>
    </row>
    <row r="12" spans="1:5" s="1" customFormat="1" ht="32" customHeight="1" x14ac:dyDescent="0.2">
      <c r="A12" s="2">
        <v>7</v>
      </c>
      <c r="B12" s="3" t="s">
        <v>22</v>
      </c>
      <c r="C12" s="3" t="s">
        <v>23</v>
      </c>
      <c r="D12" s="3" t="s">
        <v>328</v>
      </c>
      <c r="E12" s="3" t="s">
        <v>297</v>
      </c>
    </row>
    <row r="13" spans="1:5" s="1" customFormat="1" ht="32" customHeight="1" x14ac:dyDescent="0.2">
      <c r="A13" s="2">
        <v>8</v>
      </c>
      <c r="B13" s="3" t="s">
        <v>325</v>
      </c>
      <c r="C13" s="3" t="s">
        <v>326</v>
      </c>
      <c r="D13" s="3" t="s">
        <v>329</v>
      </c>
      <c r="E13" s="3" t="s">
        <v>327</v>
      </c>
    </row>
    <row r="14" spans="1:5" s="1" customFormat="1" ht="32" customHeight="1" x14ac:dyDescent="0.2">
      <c r="A14" s="2"/>
      <c r="B14" s="3"/>
      <c r="C14" s="3"/>
      <c r="D14" s="3"/>
      <c r="E14" s="3"/>
    </row>
    <row r="15" spans="1:5" s="1" customFormat="1" ht="32" customHeight="1" x14ac:dyDescent="0.2">
      <c r="A15" s="2"/>
      <c r="B15" s="3"/>
      <c r="C15" s="3"/>
      <c r="D15" s="3"/>
      <c r="E15" s="3"/>
    </row>
    <row r="16" spans="1:5" s="1" customFormat="1" ht="32" customHeight="1" x14ac:dyDescent="0.2">
      <c r="A16" s="2"/>
      <c r="B16" s="3"/>
      <c r="C16" s="3"/>
      <c r="D16" s="3"/>
      <c r="E16" s="3"/>
    </row>
    <row r="17" spans="1:5" s="1" customFormat="1" ht="32" customHeight="1" x14ac:dyDescent="0.2">
      <c r="A17" s="9"/>
      <c r="B17" s="10"/>
      <c r="C17" s="10"/>
      <c r="D17" s="10"/>
      <c r="E17" s="10"/>
    </row>
    <row r="18" spans="1:5" s="1" customFormat="1" ht="32" customHeight="1" x14ac:dyDescent="0.2">
      <c r="A18" s="9"/>
      <c r="B18" s="10"/>
      <c r="C18" s="10"/>
      <c r="D18" s="10"/>
      <c r="E18" s="10"/>
    </row>
    <row r="19" spans="1:5" s="1" customFormat="1" ht="32" customHeight="1" x14ac:dyDescent="0.2">
      <c r="A19" s="9"/>
      <c r="B19" s="10"/>
      <c r="C19" s="10"/>
      <c r="D19" s="10"/>
      <c r="E19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I40"/>
  <sheetViews>
    <sheetView topLeftCell="F25" workbookViewId="0">
      <selection activeCell="W28" sqref="W28"/>
    </sheetView>
  </sheetViews>
  <sheetFormatPr baseColWidth="10" defaultRowHeight="16" x14ac:dyDescent="0.2"/>
  <cols>
    <col min="2" max="2" width="25.33203125" customWidth="1"/>
    <col min="3" max="3" width="17.6640625" customWidth="1"/>
    <col min="4" max="4" width="19.1640625" customWidth="1"/>
    <col min="5" max="5" width="25.5" customWidth="1"/>
    <col min="7" max="8" width="11.1640625" customWidth="1"/>
    <col min="9" max="9" width="12.6640625" customWidth="1"/>
  </cols>
  <sheetData>
    <row r="8" spans="1:9" s="18" customFormat="1" ht="24" customHeight="1" x14ac:dyDescent="0.2">
      <c r="A8" s="23">
        <v>2021</v>
      </c>
      <c r="B8" s="23" t="s">
        <v>39</v>
      </c>
      <c r="C8" s="23" t="s">
        <v>8</v>
      </c>
      <c r="D8" s="23" t="s">
        <v>40</v>
      </c>
      <c r="E8" s="23" t="s">
        <v>41</v>
      </c>
      <c r="H8" s="47" t="s">
        <v>449</v>
      </c>
      <c r="I8" s="47" t="s">
        <v>448</v>
      </c>
    </row>
    <row r="9" spans="1:9" s="18" customFormat="1" ht="24" customHeight="1" x14ac:dyDescent="0.2">
      <c r="A9" s="2">
        <v>1</v>
      </c>
      <c r="B9" s="22" t="s">
        <v>385</v>
      </c>
      <c r="C9" s="2" t="s">
        <v>386</v>
      </c>
      <c r="D9" s="69">
        <v>44838</v>
      </c>
      <c r="E9" s="2"/>
      <c r="G9" s="81" t="s">
        <v>308</v>
      </c>
      <c r="H9" s="82">
        <v>2</v>
      </c>
      <c r="I9" s="81"/>
    </row>
    <row r="10" spans="1:9" s="18" customFormat="1" ht="24" customHeight="1" x14ac:dyDescent="0.2">
      <c r="A10" s="2">
        <v>2</v>
      </c>
      <c r="B10" s="22" t="s">
        <v>387</v>
      </c>
      <c r="C10" s="2" t="s">
        <v>317</v>
      </c>
      <c r="D10" s="69">
        <v>44838</v>
      </c>
      <c r="E10" s="2"/>
      <c r="G10" s="81" t="s">
        <v>309</v>
      </c>
      <c r="H10" s="82">
        <v>3</v>
      </c>
      <c r="I10" s="81"/>
    </row>
    <row r="11" spans="1:9" s="18" customFormat="1" ht="24" customHeight="1" x14ac:dyDescent="0.2">
      <c r="A11" s="2">
        <v>3</v>
      </c>
      <c r="B11" s="22" t="s">
        <v>87</v>
      </c>
      <c r="C11" s="2" t="s">
        <v>131</v>
      </c>
      <c r="D11" s="69">
        <v>44846</v>
      </c>
      <c r="E11" s="2"/>
      <c r="G11" s="81" t="s">
        <v>299</v>
      </c>
      <c r="H11" s="82">
        <v>2</v>
      </c>
      <c r="I11" s="81"/>
    </row>
    <row r="12" spans="1:9" s="18" customFormat="1" ht="24" customHeight="1" x14ac:dyDescent="0.2">
      <c r="A12" s="2">
        <v>4</v>
      </c>
      <c r="B12" s="22" t="s">
        <v>388</v>
      </c>
      <c r="C12" s="2" t="s">
        <v>389</v>
      </c>
      <c r="D12" s="69">
        <v>44846</v>
      </c>
      <c r="E12" s="2"/>
      <c r="G12" s="81" t="s">
        <v>300</v>
      </c>
      <c r="H12" s="82">
        <v>4</v>
      </c>
      <c r="I12" s="81"/>
    </row>
    <row r="13" spans="1:9" s="18" customFormat="1" ht="24" customHeight="1" x14ac:dyDescent="0.2">
      <c r="A13" s="2">
        <v>5</v>
      </c>
      <c r="B13" s="22" t="s">
        <v>390</v>
      </c>
      <c r="C13" s="2" t="s">
        <v>391</v>
      </c>
      <c r="D13" s="69">
        <v>44846</v>
      </c>
      <c r="E13" s="2"/>
      <c r="G13" s="81" t="s">
        <v>301</v>
      </c>
      <c r="H13" s="82">
        <v>5</v>
      </c>
      <c r="I13" s="81"/>
    </row>
    <row r="14" spans="1:9" s="18" customFormat="1" ht="24" customHeight="1" x14ac:dyDescent="0.2">
      <c r="A14" s="2">
        <v>6</v>
      </c>
      <c r="B14" s="22" t="s">
        <v>392</v>
      </c>
      <c r="C14" s="2" t="s">
        <v>393</v>
      </c>
      <c r="D14" s="69">
        <v>44846</v>
      </c>
      <c r="E14" s="2"/>
      <c r="G14" s="81" t="s">
        <v>302</v>
      </c>
      <c r="H14" s="82">
        <v>2</v>
      </c>
      <c r="I14" s="81"/>
    </row>
    <row r="15" spans="1:9" s="18" customFormat="1" ht="24" customHeight="1" x14ac:dyDescent="0.2">
      <c r="A15" s="23">
        <v>2022</v>
      </c>
      <c r="B15" s="23" t="s">
        <v>39</v>
      </c>
      <c r="C15" s="23" t="s">
        <v>8</v>
      </c>
      <c r="D15" s="23" t="s">
        <v>40</v>
      </c>
      <c r="E15" s="23" t="s">
        <v>41</v>
      </c>
      <c r="G15" s="81" t="s">
        <v>303</v>
      </c>
      <c r="H15" s="82">
        <v>4</v>
      </c>
      <c r="I15" s="81"/>
    </row>
    <row r="16" spans="1:9" s="18" customFormat="1" ht="24" customHeight="1" x14ac:dyDescent="0.2">
      <c r="A16" s="2">
        <v>7</v>
      </c>
      <c r="B16" s="2" t="s">
        <v>394</v>
      </c>
      <c r="C16" s="2" t="s">
        <v>29</v>
      </c>
      <c r="D16" s="69">
        <v>44637</v>
      </c>
      <c r="E16" s="2"/>
      <c r="G16" s="81" t="s">
        <v>160</v>
      </c>
      <c r="H16" s="82">
        <v>5</v>
      </c>
      <c r="I16" s="81">
        <v>3</v>
      </c>
    </row>
    <row r="17" spans="1:9" s="18" customFormat="1" ht="24" customHeight="1" x14ac:dyDescent="0.2">
      <c r="A17" s="2">
        <v>8</v>
      </c>
      <c r="B17" s="2" t="s">
        <v>395</v>
      </c>
      <c r="C17" s="2" t="s">
        <v>396</v>
      </c>
      <c r="D17" s="69">
        <v>44637</v>
      </c>
      <c r="E17" s="2"/>
      <c r="G17" s="81" t="s">
        <v>304</v>
      </c>
      <c r="H17" s="82">
        <v>4</v>
      </c>
      <c r="I17" s="81">
        <v>3</v>
      </c>
    </row>
    <row r="18" spans="1:9" s="18" customFormat="1" ht="24" customHeight="1" x14ac:dyDescent="0.2">
      <c r="A18" s="2">
        <v>9</v>
      </c>
      <c r="B18" s="2" t="s">
        <v>397</v>
      </c>
      <c r="C18" s="2" t="s">
        <v>398</v>
      </c>
      <c r="D18" s="69">
        <v>44637</v>
      </c>
      <c r="E18" s="2"/>
      <c r="G18" s="81" t="s">
        <v>305</v>
      </c>
      <c r="H18" s="32">
        <v>6</v>
      </c>
      <c r="I18" s="81">
        <v>1</v>
      </c>
    </row>
    <row r="19" spans="1:9" s="18" customFormat="1" ht="24" customHeight="1" x14ac:dyDescent="0.2">
      <c r="A19" s="2">
        <v>10</v>
      </c>
      <c r="B19" s="2" t="s">
        <v>399</v>
      </c>
      <c r="C19" s="2" t="s">
        <v>326</v>
      </c>
      <c r="D19" s="69">
        <v>44696</v>
      </c>
      <c r="E19" s="2"/>
      <c r="G19" s="81" t="s">
        <v>306</v>
      </c>
      <c r="H19" s="32">
        <v>7</v>
      </c>
      <c r="I19" s="81">
        <v>3</v>
      </c>
    </row>
    <row r="20" spans="1:9" s="18" customFormat="1" ht="24" customHeight="1" x14ac:dyDescent="0.2">
      <c r="A20" s="2">
        <v>11</v>
      </c>
      <c r="B20" s="2" t="s">
        <v>400</v>
      </c>
      <c r="C20" s="2" t="s">
        <v>401</v>
      </c>
      <c r="D20" s="69">
        <v>44697</v>
      </c>
      <c r="E20" s="2"/>
      <c r="G20" s="81" t="s">
        <v>307</v>
      </c>
      <c r="H20" s="32">
        <v>8</v>
      </c>
      <c r="I20" s="81">
        <v>5</v>
      </c>
    </row>
    <row r="21" spans="1:9" s="18" customFormat="1" ht="24" customHeight="1" x14ac:dyDescent="0.2">
      <c r="A21" s="9">
        <v>12</v>
      </c>
      <c r="B21" s="9" t="s">
        <v>402</v>
      </c>
      <c r="C21" s="9" t="s">
        <v>403</v>
      </c>
      <c r="D21" s="50">
        <v>44757</v>
      </c>
      <c r="E21" s="9"/>
      <c r="G21" s="83"/>
      <c r="H21" s="83">
        <f t="shared" ref="H21" si="0">SUM(H9:H20)</f>
        <v>52</v>
      </c>
      <c r="I21" s="83">
        <f>SUM(I9:I20)</f>
        <v>15</v>
      </c>
    </row>
    <row r="22" spans="1:9" s="18" customFormat="1" ht="24" customHeight="1" x14ac:dyDescent="0.2">
      <c r="A22" s="9">
        <v>13</v>
      </c>
      <c r="B22" s="9" t="s">
        <v>404</v>
      </c>
      <c r="C22" s="9" t="s">
        <v>405</v>
      </c>
      <c r="D22" s="50">
        <v>44757</v>
      </c>
      <c r="E22" s="9"/>
      <c r="G22" s="83"/>
      <c r="H22" s="83"/>
    </row>
    <row r="23" spans="1:9" s="18" customFormat="1" ht="25" customHeight="1" x14ac:dyDescent="0.2">
      <c r="A23" s="9">
        <v>14</v>
      </c>
      <c r="B23" s="9" t="s">
        <v>406</v>
      </c>
      <c r="C23" s="9" t="s">
        <v>407</v>
      </c>
      <c r="D23" s="50">
        <v>44757</v>
      </c>
      <c r="E23" s="9"/>
    </row>
    <row r="24" spans="1:9" ht="25" customHeight="1" x14ac:dyDescent="0.2">
      <c r="A24" s="70">
        <v>15</v>
      </c>
      <c r="B24" s="70" t="s">
        <v>408</v>
      </c>
      <c r="C24" s="70" t="s">
        <v>409</v>
      </c>
      <c r="D24" s="71">
        <v>44757</v>
      </c>
      <c r="E24" s="32" t="s">
        <v>410</v>
      </c>
    </row>
    <row r="25" spans="1:9" ht="25" customHeight="1" x14ac:dyDescent="0.2">
      <c r="A25" s="34"/>
      <c r="B25" s="34"/>
      <c r="C25" s="34"/>
      <c r="D25" s="34"/>
      <c r="E25" s="34"/>
    </row>
    <row r="26" spans="1:9" ht="25" customHeight="1" x14ac:dyDescent="0.2">
      <c r="A26" s="34"/>
      <c r="B26" s="34"/>
      <c r="C26" s="34"/>
      <c r="D26" s="34"/>
      <c r="E26" s="34"/>
    </row>
    <row r="27" spans="1:9" ht="25" customHeight="1" x14ac:dyDescent="0.2">
      <c r="A27" s="34"/>
      <c r="B27" s="34"/>
      <c r="C27" s="34"/>
      <c r="D27" s="34"/>
      <c r="E27" s="34"/>
      <c r="G27" s="18"/>
      <c r="H27" s="47" t="s">
        <v>451</v>
      </c>
      <c r="I27" s="47" t="s">
        <v>452</v>
      </c>
    </row>
    <row r="28" spans="1:9" ht="25" customHeight="1" x14ac:dyDescent="0.2">
      <c r="A28" s="34"/>
      <c r="B28" s="34"/>
      <c r="C28" s="34"/>
      <c r="D28" s="34"/>
      <c r="E28" s="34"/>
      <c r="G28" s="81" t="s">
        <v>308</v>
      </c>
      <c r="H28" s="32">
        <v>4</v>
      </c>
      <c r="I28" s="32">
        <v>8</v>
      </c>
    </row>
    <row r="29" spans="1:9" ht="25" customHeight="1" x14ac:dyDescent="0.2">
      <c r="A29" s="34"/>
      <c r="B29" s="34"/>
      <c r="C29" s="34"/>
      <c r="D29" s="34"/>
      <c r="E29" s="34"/>
      <c r="G29" s="81" t="s">
        <v>309</v>
      </c>
      <c r="H29" s="32">
        <v>3</v>
      </c>
      <c r="I29" s="32">
        <v>6</v>
      </c>
    </row>
    <row r="30" spans="1:9" ht="25" customHeight="1" x14ac:dyDescent="0.2">
      <c r="A30" s="34"/>
      <c r="B30" s="34"/>
      <c r="C30" s="34"/>
      <c r="D30" s="34"/>
      <c r="E30" s="34"/>
      <c r="G30" s="81" t="s">
        <v>299</v>
      </c>
      <c r="H30" s="32">
        <v>6</v>
      </c>
      <c r="I30" s="32">
        <v>8</v>
      </c>
    </row>
    <row r="31" spans="1:9" x14ac:dyDescent="0.2">
      <c r="G31" s="81" t="s">
        <v>300</v>
      </c>
      <c r="H31" s="32">
        <v>7</v>
      </c>
      <c r="I31" s="32">
        <v>9</v>
      </c>
    </row>
    <row r="32" spans="1:9" x14ac:dyDescent="0.2">
      <c r="G32" s="81" t="s">
        <v>301</v>
      </c>
      <c r="H32" s="32">
        <v>3</v>
      </c>
      <c r="I32" s="32">
        <v>6</v>
      </c>
    </row>
    <row r="33" spans="7:9" x14ac:dyDescent="0.2">
      <c r="G33" s="81" t="s">
        <v>302</v>
      </c>
      <c r="H33" s="32">
        <v>2</v>
      </c>
      <c r="I33" s="32">
        <v>4</v>
      </c>
    </row>
    <row r="34" spans="7:9" x14ac:dyDescent="0.2">
      <c r="G34" s="81" t="s">
        <v>303</v>
      </c>
      <c r="H34" s="32">
        <v>1</v>
      </c>
      <c r="I34" s="32">
        <v>2</v>
      </c>
    </row>
    <row r="35" spans="7:9" x14ac:dyDescent="0.2">
      <c r="G35" s="81" t="s">
        <v>160</v>
      </c>
      <c r="H35" s="32">
        <v>6</v>
      </c>
      <c r="I35" s="32">
        <v>8</v>
      </c>
    </row>
    <row r="36" spans="7:9" x14ac:dyDescent="0.2">
      <c r="G36" s="81" t="s">
        <v>304</v>
      </c>
      <c r="H36" s="87">
        <v>3</v>
      </c>
      <c r="I36" s="32">
        <v>6</v>
      </c>
    </row>
    <row r="37" spans="7:9" x14ac:dyDescent="0.2">
      <c r="G37" s="81" t="s">
        <v>305</v>
      </c>
      <c r="H37" s="87">
        <v>4</v>
      </c>
      <c r="I37" s="32">
        <v>6</v>
      </c>
    </row>
    <row r="38" spans="7:9" x14ac:dyDescent="0.2">
      <c r="G38" s="81" t="s">
        <v>306</v>
      </c>
      <c r="H38" s="87">
        <v>3</v>
      </c>
      <c r="I38" s="32">
        <v>6</v>
      </c>
    </row>
    <row r="39" spans="7:9" x14ac:dyDescent="0.2">
      <c r="G39" s="81" t="s">
        <v>307</v>
      </c>
      <c r="H39" s="87">
        <v>5</v>
      </c>
      <c r="I39" s="32">
        <v>8</v>
      </c>
    </row>
    <row r="40" spans="7:9" x14ac:dyDescent="0.2">
      <c r="G40" s="83"/>
      <c r="H40" s="83">
        <f>SUM(H28:H39)</f>
        <v>47</v>
      </c>
      <c r="I40" s="18">
        <f>SUM(I28:I39)</f>
        <v>77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3" sqref="A13"/>
    </sheetView>
  </sheetViews>
  <sheetFormatPr baseColWidth="10" defaultRowHeight="16" x14ac:dyDescent="0.2"/>
  <cols>
    <col min="2" max="2" width="21.1640625" bestFit="1" customWidth="1"/>
    <col min="3" max="3" width="5.1640625" customWidth="1"/>
  </cols>
  <sheetData>
    <row r="1" spans="1:2" x14ac:dyDescent="0.2">
      <c r="A1" s="91" t="s">
        <v>152</v>
      </c>
      <c r="B1" s="91"/>
    </row>
    <row r="3" spans="1:2" x14ac:dyDescent="0.2">
      <c r="A3" s="19" t="s">
        <v>151</v>
      </c>
      <c r="B3" s="19" t="s">
        <v>153</v>
      </c>
    </row>
    <row r="4" spans="1:2" x14ac:dyDescent="0.2">
      <c r="A4" s="18">
        <v>7</v>
      </c>
      <c r="B4" t="s">
        <v>147</v>
      </c>
    </row>
    <row r="5" spans="1:2" x14ac:dyDescent="0.2">
      <c r="A5" s="18">
        <v>2</v>
      </c>
      <c r="B5" t="s">
        <v>148</v>
      </c>
    </row>
    <row r="6" spans="1:2" x14ac:dyDescent="0.2">
      <c r="A6" s="18">
        <v>1</v>
      </c>
      <c r="B6" t="s">
        <v>149</v>
      </c>
    </row>
    <row r="7" spans="1:2" x14ac:dyDescent="0.2">
      <c r="A7" s="18">
        <v>1</v>
      </c>
      <c r="B7" t="s">
        <v>150</v>
      </c>
    </row>
    <row r="9" spans="1:2" x14ac:dyDescent="0.2">
      <c r="A9" s="91" t="s">
        <v>154</v>
      </c>
      <c r="B9" s="91"/>
    </row>
    <row r="11" spans="1:2" x14ac:dyDescent="0.2">
      <c r="A11" s="19" t="s">
        <v>151</v>
      </c>
      <c r="B11" s="19" t="s">
        <v>153</v>
      </c>
    </row>
    <row r="12" spans="1:2" x14ac:dyDescent="0.2">
      <c r="A12">
        <v>6</v>
      </c>
      <c r="B12" t="s">
        <v>155</v>
      </c>
    </row>
    <row r="13" spans="1:2" x14ac:dyDescent="0.2">
      <c r="A13">
        <v>3</v>
      </c>
      <c r="B13" t="s">
        <v>156</v>
      </c>
    </row>
    <row r="15" spans="1:2" x14ac:dyDescent="0.2">
      <c r="A15" s="92" t="s">
        <v>157</v>
      </c>
      <c r="B15" s="92"/>
    </row>
    <row r="16" spans="1:2" x14ac:dyDescent="0.2">
      <c r="A16" s="20"/>
      <c r="B16" s="20"/>
    </row>
    <row r="17" spans="1:2" x14ac:dyDescent="0.2">
      <c r="A17" s="21" t="s">
        <v>151</v>
      </c>
      <c r="B17" s="21" t="s">
        <v>153</v>
      </c>
    </row>
  </sheetData>
  <mergeCells count="3">
    <mergeCell ref="A1:B1"/>
    <mergeCell ref="A9:B9"/>
    <mergeCell ref="A15:B1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5"/>
  <sheetViews>
    <sheetView workbookViewId="0">
      <selection activeCell="H29" sqref="H29"/>
    </sheetView>
  </sheetViews>
  <sheetFormatPr baseColWidth="10" defaultRowHeight="16" x14ac:dyDescent="0.2"/>
  <cols>
    <col min="1" max="1" width="3.83203125" style="18" bestFit="1" customWidth="1"/>
    <col min="2" max="2" width="21.1640625" customWidth="1"/>
    <col min="3" max="3" width="15.6640625" style="18" customWidth="1"/>
  </cols>
  <sheetData>
    <row r="2" spans="1:3" x14ac:dyDescent="0.2">
      <c r="A2" s="27" t="s">
        <v>164</v>
      </c>
      <c r="B2" s="27" t="s">
        <v>165</v>
      </c>
      <c r="C2" s="27" t="s">
        <v>166</v>
      </c>
    </row>
    <row r="3" spans="1:3" x14ac:dyDescent="0.2">
      <c r="A3" s="28">
        <v>1</v>
      </c>
      <c r="B3" s="29" t="s">
        <v>167</v>
      </c>
      <c r="C3" s="28">
        <v>1</v>
      </c>
    </row>
    <row r="4" spans="1:3" x14ac:dyDescent="0.2">
      <c r="A4" s="28">
        <v>2</v>
      </c>
      <c r="B4" s="29" t="s">
        <v>168</v>
      </c>
      <c r="C4" s="28">
        <v>1</v>
      </c>
    </row>
    <row r="5" spans="1:3" x14ac:dyDescent="0.2">
      <c r="A5" s="28">
        <v>8</v>
      </c>
      <c r="B5" s="29" t="s">
        <v>174</v>
      </c>
      <c r="C5" s="28">
        <v>1</v>
      </c>
    </row>
    <row r="6" spans="1:3" x14ac:dyDescent="0.2">
      <c r="A6" s="28">
        <v>9</v>
      </c>
      <c r="B6" s="29" t="s">
        <v>175</v>
      </c>
      <c r="C6" s="28">
        <v>1</v>
      </c>
    </row>
    <row r="7" spans="1:3" x14ac:dyDescent="0.2">
      <c r="A7" s="28">
        <v>10</v>
      </c>
      <c r="B7" s="29" t="s">
        <v>176</v>
      </c>
      <c r="C7" s="28">
        <v>1</v>
      </c>
    </row>
    <row r="8" spans="1:3" x14ac:dyDescent="0.2">
      <c r="A8" s="28">
        <v>13</v>
      </c>
      <c r="B8" s="29" t="s">
        <v>179</v>
      </c>
      <c r="C8" s="28">
        <v>1</v>
      </c>
    </row>
    <row r="9" spans="1:3" x14ac:dyDescent="0.2">
      <c r="A9" s="28">
        <v>22</v>
      </c>
      <c r="B9" s="29" t="s">
        <v>188</v>
      </c>
      <c r="C9" s="28">
        <v>1</v>
      </c>
    </row>
    <row r="10" spans="1:3" x14ac:dyDescent="0.2">
      <c r="A10" s="28">
        <v>24</v>
      </c>
      <c r="B10" s="29" t="s">
        <v>190</v>
      </c>
      <c r="C10" s="28">
        <v>1</v>
      </c>
    </row>
    <row r="11" spans="1:3" x14ac:dyDescent="0.2">
      <c r="A11" s="28">
        <v>26</v>
      </c>
      <c r="B11" s="29" t="s">
        <v>192</v>
      </c>
      <c r="C11" s="28">
        <v>1</v>
      </c>
    </row>
    <row r="12" spans="1:3" x14ac:dyDescent="0.2">
      <c r="A12" s="28">
        <v>27</v>
      </c>
      <c r="B12" s="29" t="s">
        <v>193</v>
      </c>
      <c r="C12" s="28">
        <v>1</v>
      </c>
    </row>
    <row r="13" spans="1:3" x14ac:dyDescent="0.2">
      <c r="A13" s="28">
        <v>28</v>
      </c>
      <c r="B13" s="29" t="s">
        <v>194</v>
      </c>
      <c r="C13" s="28">
        <v>1</v>
      </c>
    </row>
    <row r="14" spans="1:3" x14ac:dyDescent="0.2">
      <c r="A14" s="28">
        <v>14</v>
      </c>
      <c r="B14" s="29" t="s">
        <v>180</v>
      </c>
      <c r="C14" s="28">
        <v>2</v>
      </c>
    </row>
    <row r="15" spans="1:3" x14ac:dyDescent="0.2">
      <c r="A15" s="28">
        <v>20</v>
      </c>
      <c r="B15" s="29" t="s">
        <v>186</v>
      </c>
      <c r="C15" s="28">
        <v>2</v>
      </c>
    </row>
    <row r="16" spans="1:3" x14ac:dyDescent="0.2">
      <c r="A16" s="28">
        <v>23</v>
      </c>
      <c r="B16" s="29" t="s">
        <v>189</v>
      </c>
      <c r="C16" s="28">
        <v>2</v>
      </c>
    </row>
    <row r="17" spans="1:3" x14ac:dyDescent="0.2">
      <c r="A17" s="28">
        <v>6</v>
      </c>
      <c r="B17" s="29" t="s">
        <v>172</v>
      </c>
      <c r="C17" s="28">
        <v>3</v>
      </c>
    </row>
    <row r="18" spans="1:3" x14ac:dyDescent="0.2">
      <c r="A18" s="28">
        <v>17</v>
      </c>
      <c r="B18" s="29" t="s">
        <v>183</v>
      </c>
      <c r="C18" s="28">
        <v>3</v>
      </c>
    </row>
    <row r="19" spans="1:3" x14ac:dyDescent="0.2">
      <c r="A19" s="28">
        <v>21</v>
      </c>
      <c r="B19" s="29" t="s">
        <v>187</v>
      </c>
      <c r="C19" s="28">
        <v>3</v>
      </c>
    </row>
    <row r="20" spans="1:3" x14ac:dyDescent="0.2">
      <c r="A20" s="28">
        <v>12</v>
      </c>
      <c r="B20" s="29" t="s">
        <v>178</v>
      </c>
      <c r="C20" s="28">
        <v>4</v>
      </c>
    </row>
    <row r="21" spans="1:3" x14ac:dyDescent="0.2">
      <c r="A21" s="28">
        <v>18</v>
      </c>
      <c r="B21" s="29" t="s">
        <v>184</v>
      </c>
      <c r="C21" s="28">
        <v>4</v>
      </c>
    </row>
    <row r="22" spans="1:3" x14ac:dyDescent="0.2">
      <c r="A22" s="28">
        <v>3</v>
      </c>
      <c r="B22" s="29" t="s">
        <v>169</v>
      </c>
      <c r="C22" s="28">
        <v>5</v>
      </c>
    </row>
    <row r="23" spans="1:3" x14ac:dyDescent="0.2">
      <c r="A23" s="28">
        <v>5</v>
      </c>
      <c r="B23" s="29" t="s">
        <v>171</v>
      </c>
      <c r="C23" s="28">
        <v>5</v>
      </c>
    </row>
    <row r="24" spans="1:3" x14ac:dyDescent="0.2">
      <c r="A24" s="28">
        <v>16</v>
      </c>
      <c r="B24" s="29" t="s">
        <v>182</v>
      </c>
      <c r="C24" s="28">
        <v>5</v>
      </c>
    </row>
    <row r="25" spans="1:3" x14ac:dyDescent="0.2">
      <c r="A25" s="28">
        <v>7</v>
      </c>
      <c r="B25" s="29" t="s">
        <v>173</v>
      </c>
      <c r="C25" s="28">
        <v>6</v>
      </c>
    </row>
    <row r="26" spans="1:3" x14ac:dyDescent="0.2">
      <c r="A26" s="28">
        <v>11</v>
      </c>
      <c r="B26" s="29" t="s">
        <v>177</v>
      </c>
      <c r="C26" s="28">
        <v>6</v>
      </c>
    </row>
    <row r="27" spans="1:3" x14ac:dyDescent="0.2">
      <c r="A27" s="28">
        <v>25</v>
      </c>
      <c r="B27" s="29" t="s">
        <v>191</v>
      </c>
      <c r="C27" s="28">
        <v>6</v>
      </c>
    </row>
    <row r="28" spans="1:3" x14ac:dyDescent="0.2">
      <c r="A28" s="28">
        <v>4</v>
      </c>
      <c r="B28" s="29" t="s">
        <v>170</v>
      </c>
      <c r="C28" s="28">
        <v>12</v>
      </c>
    </row>
    <row r="29" spans="1:3" x14ac:dyDescent="0.2">
      <c r="A29" s="28">
        <v>19</v>
      </c>
      <c r="B29" s="29" t="s">
        <v>185</v>
      </c>
      <c r="C29" s="28">
        <v>13</v>
      </c>
    </row>
    <row r="30" spans="1:3" x14ac:dyDescent="0.2">
      <c r="A30" s="28">
        <v>15</v>
      </c>
      <c r="B30" s="29" t="s">
        <v>181</v>
      </c>
      <c r="C30" s="28">
        <v>122</v>
      </c>
    </row>
    <row r="34" spans="2:3" x14ac:dyDescent="0.2">
      <c r="B34" s="27" t="s">
        <v>195</v>
      </c>
      <c r="C34" s="27" t="s">
        <v>166</v>
      </c>
    </row>
    <row r="35" spans="2:3" x14ac:dyDescent="0.2">
      <c r="B35" s="30" t="s">
        <v>239</v>
      </c>
      <c r="C35" s="31">
        <v>0</v>
      </c>
    </row>
    <row r="36" spans="2:3" x14ac:dyDescent="0.2">
      <c r="B36" s="29" t="s">
        <v>242</v>
      </c>
      <c r="C36" s="29">
        <f>7+5</f>
        <v>12</v>
      </c>
    </row>
    <row r="37" spans="2:3" x14ac:dyDescent="0.2">
      <c r="B37" s="29" t="s">
        <v>241</v>
      </c>
      <c r="C37" s="29">
        <f>41+35</f>
        <v>76</v>
      </c>
    </row>
    <row r="38" spans="2:3" x14ac:dyDescent="0.2">
      <c r="B38" s="29" t="s">
        <v>240</v>
      </c>
      <c r="C38" s="29">
        <f>70+59</f>
        <v>129</v>
      </c>
    </row>
    <row r="39" spans="2:3" x14ac:dyDescent="0.2">
      <c r="B39" s="29" t="s">
        <v>243</v>
      </c>
      <c r="C39" s="29">
        <f>66+48</f>
        <v>114</v>
      </c>
    </row>
    <row r="40" spans="2:3" x14ac:dyDescent="0.2">
      <c r="B40" s="29" t="s">
        <v>244</v>
      </c>
      <c r="C40" s="29">
        <f>23+23</f>
        <v>46</v>
      </c>
    </row>
    <row r="41" spans="2:3" x14ac:dyDescent="0.2">
      <c r="B41" s="29" t="s">
        <v>245</v>
      </c>
      <c r="C41" s="29">
        <v>126</v>
      </c>
    </row>
    <row r="42" spans="2:3" x14ac:dyDescent="0.2">
      <c r="B42" s="29" t="s">
        <v>246</v>
      </c>
      <c r="C42" s="29">
        <v>2</v>
      </c>
    </row>
    <row r="59" spans="1:15" x14ac:dyDescent="0.2">
      <c r="A59" s="27" t="s">
        <v>164</v>
      </c>
      <c r="B59" s="27" t="s">
        <v>196</v>
      </c>
      <c r="C59" s="27" t="s">
        <v>166</v>
      </c>
    </row>
    <row r="60" spans="1:15" x14ac:dyDescent="0.2">
      <c r="A60" s="29">
        <v>1</v>
      </c>
      <c r="B60" s="29" t="s">
        <v>197</v>
      </c>
      <c r="C60" s="29">
        <f>204+80+34+67</f>
        <v>385</v>
      </c>
      <c r="O60" t="s">
        <v>236</v>
      </c>
    </row>
    <row r="61" spans="1:15" x14ac:dyDescent="0.2">
      <c r="A61" s="29">
        <v>2</v>
      </c>
      <c r="B61" s="29" t="s">
        <v>198</v>
      </c>
      <c r="C61" s="29">
        <v>3</v>
      </c>
    </row>
    <row r="62" spans="1:15" x14ac:dyDescent="0.2">
      <c r="A62" s="29">
        <v>3</v>
      </c>
      <c r="B62" s="29" t="s">
        <v>199</v>
      </c>
      <c r="C62" s="29">
        <v>1</v>
      </c>
    </row>
    <row r="63" spans="1:15" x14ac:dyDescent="0.2">
      <c r="A63" s="29">
        <v>4</v>
      </c>
      <c r="B63" s="29" t="s">
        <v>200</v>
      </c>
      <c r="C63" s="29">
        <v>2</v>
      </c>
    </row>
    <row r="64" spans="1:15" x14ac:dyDescent="0.2">
      <c r="A64" s="29">
        <v>5</v>
      </c>
      <c r="B64" s="29" t="s">
        <v>201</v>
      </c>
      <c r="C64" s="29">
        <v>1</v>
      </c>
    </row>
    <row r="65" spans="1:3" x14ac:dyDescent="0.2">
      <c r="A65" s="29">
        <v>6</v>
      </c>
      <c r="B65" s="29" t="s">
        <v>202</v>
      </c>
      <c r="C65" s="29">
        <v>1</v>
      </c>
    </row>
    <row r="66" spans="1:3" x14ac:dyDescent="0.2">
      <c r="A66" s="29">
        <v>7</v>
      </c>
      <c r="B66" s="29" t="s">
        <v>203</v>
      </c>
      <c r="C66" s="29">
        <v>1</v>
      </c>
    </row>
    <row r="67" spans="1:3" x14ac:dyDescent="0.2">
      <c r="A67" s="29">
        <v>8</v>
      </c>
      <c r="B67" s="29" t="s">
        <v>204</v>
      </c>
      <c r="C67" s="29">
        <v>1</v>
      </c>
    </row>
    <row r="68" spans="1:3" x14ac:dyDescent="0.2">
      <c r="C68" s="18">
        <f>SUM(C60:C67)</f>
        <v>395</v>
      </c>
    </row>
    <row r="85" spans="1:3" x14ac:dyDescent="0.2">
      <c r="A85" s="27" t="s">
        <v>164</v>
      </c>
      <c r="B85" s="27" t="s">
        <v>205</v>
      </c>
      <c r="C85" s="27" t="s">
        <v>166</v>
      </c>
    </row>
    <row r="86" spans="1:3" x14ac:dyDescent="0.2">
      <c r="A86" s="29">
        <v>1</v>
      </c>
      <c r="B86" s="29" t="s">
        <v>206</v>
      </c>
      <c r="C86" s="29">
        <v>81</v>
      </c>
    </row>
    <row r="87" spans="1:3" x14ac:dyDescent="0.2">
      <c r="A87" s="29">
        <v>2</v>
      </c>
      <c r="B87" s="29" t="s">
        <v>207</v>
      </c>
      <c r="C87" s="29">
        <v>1</v>
      </c>
    </row>
    <row r="88" spans="1:3" x14ac:dyDescent="0.2">
      <c r="A88" s="29">
        <v>3</v>
      </c>
      <c r="B88" s="29" t="s">
        <v>208</v>
      </c>
      <c r="C88" s="29">
        <v>1</v>
      </c>
    </row>
    <row r="89" spans="1:3" x14ac:dyDescent="0.2">
      <c r="A89" s="29">
        <v>4</v>
      </c>
      <c r="B89" s="29" t="s">
        <v>209</v>
      </c>
      <c r="C89" s="29">
        <v>1</v>
      </c>
    </row>
    <row r="90" spans="1:3" x14ac:dyDescent="0.2">
      <c r="A90" s="29">
        <v>5</v>
      </c>
      <c r="B90" s="29" t="s">
        <v>210</v>
      </c>
      <c r="C90" s="29">
        <v>27</v>
      </c>
    </row>
    <row r="91" spans="1:3" x14ac:dyDescent="0.2">
      <c r="A91" s="29">
        <v>6</v>
      </c>
      <c r="B91" s="29" t="s">
        <v>211</v>
      </c>
      <c r="C91" s="29">
        <v>1</v>
      </c>
    </row>
    <row r="92" spans="1:3" x14ac:dyDescent="0.2">
      <c r="A92" s="29">
        <v>7</v>
      </c>
      <c r="B92" s="29" t="s">
        <v>212</v>
      </c>
      <c r="C92" s="29">
        <v>6</v>
      </c>
    </row>
    <row r="93" spans="1:3" x14ac:dyDescent="0.2">
      <c r="A93" s="29">
        <v>8</v>
      </c>
      <c r="B93" s="29" t="s">
        <v>213</v>
      </c>
      <c r="C93" s="29">
        <v>8</v>
      </c>
    </row>
    <row r="94" spans="1:3" x14ac:dyDescent="0.2">
      <c r="A94" s="29">
        <v>9</v>
      </c>
      <c r="B94" s="29" t="s">
        <v>214</v>
      </c>
      <c r="C94" s="29">
        <v>17</v>
      </c>
    </row>
    <row r="95" spans="1:3" x14ac:dyDescent="0.2">
      <c r="A95" s="29">
        <v>10</v>
      </c>
      <c r="B95" s="29" t="s">
        <v>215</v>
      </c>
      <c r="C95" s="29">
        <v>9</v>
      </c>
    </row>
    <row r="96" spans="1:3" x14ac:dyDescent="0.2">
      <c r="A96" s="29">
        <v>11</v>
      </c>
      <c r="B96" s="29" t="s">
        <v>216</v>
      </c>
      <c r="C96" s="29">
        <v>5</v>
      </c>
    </row>
    <row r="97" spans="1:3" x14ac:dyDescent="0.2">
      <c r="A97" s="29">
        <v>12</v>
      </c>
      <c r="B97" s="29" t="s">
        <v>217</v>
      </c>
      <c r="C97" s="29">
        <v>7</v>
      </c>
    </row>
    <row r="98" spans="1:3" x14ac:dyDescent="0.2">
      <c r="A98" s="29">
        <v>13</v>
      </c>
      <c r="B98" s="29" t="s">
        <v>218</v>
      </c>
      <c r="C98" s="29">
        <v>2</v>
      </c>
    </row>
    <row r="99" spans="1:3" x14ac:dyDescent="0.2">
      <c r="A99" s="29">
        <v>14</v>
      </c>
      <c r="B99" s="29" t="s">
        <v>219</v>
      </c>
      <c r="C99" s="29">
        <v>1</v>
      </c>
    </row>
    <row r="100" spans="1:3" x14ac:dyDescent="0.2">
      <c r="A100" s="29">
        <v>15</v>
      </c>
      <c r="B100" s="29" t="s">
        <v>220</v>
      </c>
      <c r="C100" s="29">
        <v>4</v>
      </c>
    </row>
    <row r="101" spans="1:3" x14ac:dyDescent="0.2">
      <c r="A101" s="29">
        <v>16</v>
      </c>
      <c r="B101" s="29" t="s">
        <v>221</v>
      </c>
      <c r="C101" s="29">
        <v>3</v>
      </c>
    </row>
    <row r="102" spans="1:3" x14ac:dyDescent="0.2">
      <c r="A102" s="29">
        <v>17</v>
      </c>
      <c r="B102" s="29" t="s">
        <v>222</v>
      </c>
      <c r="C102" s="29">
        <v>3</v>
      </c>
    </row>
    <row r="103" spans="1:3" x14ac:dyDescent="0.2">
      <c r="A103" s="29">
        <v>18</v>
      </c>
      <c r="B103" s="29" t="s">
        <v>223</v>
      </c>
      <c r="C103" s="29">
        <v>3</v>
      </c>
    </row>
    <row r="104" spans="1:3" x14ac:dyDescent="0.2">
      <c r="A104" s="29">
        <v>19</v>
      </c>
      <c r="B104" s="29" t="s">
        <v>224</v>
      </c>
      <c r="C104" s="29">
        <v>7</v>
      </c>
    </row>
    <row r="105" spans="1:3" x14ac:dyDescent="0.2">
      <c r="A105" s="29">
        <v>20</v>
      </c>
      <c r="B105" s="29" t="s">
        <v>225</v>
      </c>
      <c r="C105" s="29">
        <v>1</v>
      </c>
    </row>
    <row r="106" spans="1:3" x14ac:dyDescent="0.2">
      <c r="A106" s="29">
        <v>21</v>
      </c>
      <c r="B106" s="29" t="s">
        <v>226</v>
      </c>
      <c r="C106" s="29">
        <v>1</v>
      </c>
    </row>
    <row r="107" spans="1:3" x14ac:dyDescent="0.2">
      <c r="A107" s="29">
        <v>22</v>
      </c>
      <c r="B107" s="29" t="s">
        <v>227</v>
      </c>
      <c r="C107" s="29">
        <v>1</v>
      </c>
    </row>
    <row r="108" spans="1:3" x14ac:dyDescent="0.2">
      <c r="A108" s="29">
        <v>23</v>
      </c>
      <c r="B108" s="29" t="s">
        <v>228</v>
      </c>
      <c r="C108" s="29">
        <v>2</v>
      </c>
    </row>
    <row r="109" spans="1:3" x14ac:dyDescent="0.2">
      <c r="A109" s="29">
        <v>24</v>
      </c>
      <c r="B109" s="29" t="s">
        <v>229</v>
      </c>
      <c r="C109" s="29">
        <v>1</v>
      </c>
    </row>
    <row r="110" spans="1:3" x14ac:dyDescent="0.2">
      <c r="A110" s="29">
        <v>25</v>
      </c>
      <c r="B110" s="29" t="s">
        <v>230</v>
      </c>
      <c r="C110" s="29">
        <v>2</v>
      </c>
    </row>
    <row r="111" spans="1:3" x14ac:dyDescent="0.2">
      <c r="A111" s="29">
        <v>26</v>
      </c>
      <c r="B111" s="29" t="s">
        <v>231</v>
      </c>
      <c r="C111" s="29">
        <v>1</v>
      </c>
    </row>
    <row r="112" spans="1:3" x14ac:dyDescent="0.2">
      <c r="A112" s="29">
        <v>27</v>
      </c>
      <c r="B112" s="29" t="s">
        <v>232</v>
      </c>
      <c r="C112" s="29">
        <v>4</v>
      </c>
    </row>
    <row r="113" spans="1:3" x14ac:dyDescent="0.2">
      <c r="A113" s="29">
        <v>28</v>
      </c>
      <c r="B113" s="29" t="s">
        <v>223</v>
      </c>
      <c r="C113" s="29">
        <v>1</v>
      </c>
    </row>
    <row r="114" spans="1:3" x14ac:dyDescent="0.2">
      <c r="A114" s="29">
        <v>29</v>
      </c>
      <c r="B114" s="29" t="s">
        <v>233</v>
      </c>
      <c r="C114" s="29">
        <v>1</v>
      </c>
    </row>
    <row r="115" spans="1:3" x14ac:dyDescent="0.2">
      <c r="A115" s="29">
        <v>30</v>
      </c>
      <c r="B115" s="29" t="s">
        <v>234</v>
      </c>
      <c r="C115" s="29">
        <v>2</v>
      </c>
    </row>
    <row r="116" spans="1:3" x14ac:dyDescent="0.2">
      <c r="A116" s="34"/>
      <c r="B116" s="29" t="s">
        <v>235</v>
      </c>
      <c r="C116" s="29">
        <v>204</v>
      </c>
    </row>
    <row r="119" spans="1:3" ht="36" customHeight="1" x14ac:dyDescent="0.2">
      <c r="A119" s="93" t="s">
        <v>236</v>
      </c>
      <c r="B119" s="93"/>
      <c r="C119" s="93"/>
    </row>
    <row r="120" spans="1:3" x14ac:dyDescent="0.2">
      <c r="A120" s="32" t="s">
        <v>164</v>
      </c>
      <c r="B120" s="33" t="s">
        <v>237</v>
      </c>
      <c r="C120" s="33" t="s">
        <v>238</v>
      </c>
    </row>
    <row r="121" spans="1:3" x14ac:dyDescent="0.2">
      <c r="A121" s="32">
        <v>1</v>
      </c>
      <c r="B121" s="34">
        <v>2018</v>
      </c>
      <c r="C121" s="34">
        <v>33</v>
      </c>
    </row>
    <row r="122" spans="1:3" x14ac:dyDescent="0.2">
      <c r="A122" s="32">
        <v>2</v>
      </c>
      <c r="B122" s="34">
        <v>2019</v>
      </c>
      <c r="C122" s="34">
        <v>62</v>
      </c>
    </row>
    <row r="123" spans="1:3" x14ac:dyDescent="0.2">
      <c r="A123" s="32">
        <v>3</v>
      </c>
      <c r="B123" s="34">
        <v>2020</v>
      </c>
      <c r="C123" s="34">
        <v>83</v>
      </c>
    </row>
    <row r="124" spans="1:3" x14ac:dyDescent="0.2">
      <c r="A124" s="32">
        <v>4</v>
      </c>
      <c r="B124" s="34">
        <v>2021</v>
      </c>
      <c r="C124" s="34">
        <v>148</v>
      </c>
    </row>
    <row r="143" spans="2:3" x14ac:dyDescent="0.2">
      <c r="B143" s="35" t="s">
        <v>247</v>
      </c>
      <c r="C143" s="33" t="s">
        <v>248</v>
      </c>
    </row>
    <row r="144" spans="2:3" x14ac:dyDescent="0.2">
      <c r="B144" s="29" t="s">
        <v>207</v>
      </c>
      <c r="C144" s="32">
        <v>18</v>
      </c>
    </row>
    <row r="145" spans="2:3" x14ac:dyDescent="0.2">
      <c r="B145" s="29" t="s">
        <v>208</v>
      </c>
      <c r="C145" s="32">
        <v>12</v>
      </c>
    </row>
    <row r="146" spans="2:3" x14ac:dyDescent="0.2">
      <c r="B146" s="29" t="s">
        <v>209</v>
      </c>
      <c r="C146" s="32">
        <v>10</v>
      </c>
    </row>
    <row r="147" spans="2:3" x14ac:dyDescent="0.2">
      <c r="B147" s="29" t="s">
        <v>211</v>
      </c>
      <c r="C147" s="32">
        <v>18</v>
      </c>
    </row>
    <row r="148" spans="2:3" x14ac:dyDescent="0.2">
      <c r="B148" s="29" t="s">
        <v>218</v>
      </c>
      <c r="C148" s="32">
        <v>23</v>
      </c>
    </row>
    <row r="149" spans="2:3" x14ac:dyDescent="0.2">
      <c r="B149" s="29" t="s">
        <v>220</v>
      </c>
      <c r="C149" s="32">
        <v>19</v>
      </c>
    </row>
    <row r="150" spans="2:3" x14ac:dyDescent="0.2">
      <c r="B150" s="29" t="s">
        <v>221</v>
      </c>
      <c r="C150" s="32">
        <v>21</v>
      </c>
    </row>
    <row r="151" spans="2:3" x14ac:dyDescent="0.2">
      <c r="B151" s="29" t="s">
        <v>222</v>
      </c>
      <c r="C151" s="32">
        <v>21</v>
      </c>
    </row>
    <row r="152" spans="2:3" x14ac:dyDescent="0.2">
      <c r="B152" s="29" t="s">
        <v>223</v>
      </c>
      <c r="C152" s="32">
        <v>19</v>
      </c>
    </row>
    <row r="153" spans="2:3" x14ac:dyDescent="0.2">
      <c r="B153" s="29" t="s">
        <v>224</v>
      </c>
      <c r="C153" s="32">
        <v>16</v>
      </c>
    </row>
    <row r="154" spans="2:3" x14ac:dyDescent="0.2">
      <c r="B154" s="29" t="s">
        <v>225</v>
      </c>
      <c r="C154" s="32">
        <v>13</v>
      </c>
    </row>
    <row r="155" spans="2:3" x14ac:dyDescent="0.2">
      <c r="B155" s="29" t="s">
        <v>226</v>
      </c>
      <c r="C155" s="32">
        <v>15</v>
      </c>
    </row>
    <row r="156" spans="2:3" x14ac:dyDescent="0.2">
      <c r="B156" s="29" t="s">
        <v>227</v>
      </c>
      <c r="C156" s="32">
        <v>19</v>
      </c>
    </row>
    <row r="157" spans="2:3" x14ac:dyDescent="0.2">
      <c r="B157" s="29" t="s">
        <v>228</v>
      </c>
      <c r="C157" s="32">
        <v>11</v>
      </c>
    </row>
    <row r="158" spans="2:3" x14ac:dyDescent="0.2">
      <c r="B158" s="29" t="s">
        <v>229</v>
      </c>
      <c r="C158" s="32">
        <v>12</v>
      </c>
    </row>
    <row r="159" spans="2:3" x14ac:dyDescent="0.2">
      <c r="B159" s="29" t="s">
        <v>230</v>
      </c>
      <c r="C159" s="32">
        <v>15</v>
      </c>
    </row>
    <row r="160" spans="2:3" x14ac:dyDescent="0.2">
      <c r="B160" s="29" t="s">
        <v>231</v>
      </c>
      <c r="C160" s="32">
        <v>16</v>
      </c>
    </row>
    <row r="161" spans="2:3" x14ac:dyDescent="0.2">
      <c r="B161" s="29" t="s">
        <v>232</v>
      </c>
      <c r="C161" s="32">
        <v>11</v>
      </c>
    </row>
    <row r="162" spans="2:3" x14ac:dyDescent="0.2">
      <c r="B162" s="29" t="s">
        <v>223</v>
      </c>
      <c r="C162" s="32">
        <v>21</v>
      </c>
    </row>
    <row r="163" spans="2:3" x14ac:dyDescent="0.2">
      <c r="B163" s="29" t="s">
        <v>233</v>
      </c>
      <c r="C163" s="32">
        <v>23</v>
      </c>
    </row>
    <row r="164" spans="2:3" x14ac:dyDescent="0.2">
      <c r="B164" s="29" t="s">
        <v>234</v>
      </c>
      <c r="C164" s="32">
        <v>12</v>
      </c>
    </row>
    <row r="165" spans="2:3" x14ac:dyDescent="0.2">
      <c r="B165" s="36" t="s">
        <v>197</v>
      </c>
      <c r="C165" s="32">
        <v>575</v>
      </c>
    </row>
  </sheetData>
  <mergeCells count="1">
    <mergeCell ref="A119:C11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2" sqref="B2"/>
    </sheetView>
  </sheetViews>
  <sheetFormatPr baseColWidth="10" defaultRowHeight="16" x14ac:dyDescent="0.2"/>
  <cols>
    <col min="1" max="1" width="16" customWidth="1"/>
    <col min="2" max="2" width="40.1640625" customWidth="1"/>
    <col min="3" max="3" width="37.5" style="1" customWidth="1"/>
  </cols>
  <sheetData>
    <row r="1" spans="1:3" x14ac:dyDescent="0.2">
      <c r="A1" s="33" t="s">
        <v>251</v>
      </c>
      <c r="B1" s="33" t="s">
        <v>249</v>
      </c>
      <c r="C1" s="46" t="s">
        <v>250</v>
      </c>
    </row>
    <row r="2" spans="1:3" ht="47" customHeight="1" x14ac:dyDescent="0.2">
      <c r="A2" s="94" t="s">
        <v>252</v>
      </c>
      <c r="B2" s="38" t="s">
        <v>253</v>
      </c>
      <c r="C2" s="38" t="s">
        <v>295</v>
      </c>
    </row>
    <row r="3" spans="1:3" ht="64" x14ac:dyDescent="0.2">
      <c r="A3" s="95"/>
      <c r="B3" s="41" t="s">
        <v>285</v>
      </c>
      <c r="C3" s="38" t="s">
        <v>294</v>
      </c>
    </row>
    <row r="4" spans="1:3" ht="75" x14ac:dyDescent="0.2">
      <c r="A4" s="95"/>
      <c r="B4" s="42" t="s">
        <v>254</v>
      </c>
      <c r="C4" s="10"/>
    </row>
    <row r="5" spans="1:3" ht="48" x14ac:dyDescent="0.2">
      <c r="A5" s="96"/>
      <c r="B5" s="41" t="s">
        <v>255</v>
      </c>
      <c r="C5" s="38" t="s">
        <v>292</v>
      </c>
    </row>
    <row r="6" spans="1:3" ht="90" x14ac:dyDescent="0.2">
      <c r="A6" s="100" t="s">
        <v>259</v>
      </c>
      <c r="B6" s="43" t="s">
        <v>256</v>
      </c>
      <c r="C6" s="38" t="s">
        <v>293</v>
      </c>
    </row>
    <row r="7" spans="1:3" ht="60" x14ac:dyDescent="0.2">
      <c r="A7" s="100"/>
      <c r="B7" s="42" t="s">
        <v>257</v>
      </c>
      <c r="C7" s="38" t="s">
        <v>291</v>
      </c>
    </row>
    <row r="8" spans="1:3" ht="75" x14ac:dyDescent="0.2">
      <c r="A8" s="100"/>
      <c r="B8" s="42" t="s">
        <v>258</v>
      </c>
      <c r="C8" s="38" t="s">
        <v>293</v>
      </c>
    </row>
    <row r="9" spans="1:3" ht="32" x14ac:dyDescent="0.2">
      <c r="A9" s="100"/>
      <c r="B9" s="39" t="s">
        <v>260</v>
      </c>
      <c r="C9" s="38" t="s">
        <v>292</v>
      </c>
    </row>
    <row r="10" spans="1:3" x14ac:dyDescent="0.2">
      <c r="A10" s="97" t="s">
        <v>284</v>
      </c>
      <c r="B10" s="40" t="s">
        <v>261</v>
      </c>
      <c r="C10" s="38" t="s">
        <v>284</v>
      </c>
    </row>
    <row r="11" spans="1:3" ht="30" x14ac:dyDescent="0.2">
      <c r="A11" s="98"/>
      <c r="B11" s="40" t="s">
        <v>262</v>
      </c>
      <c r="C11" s="38"/>
    </row>
    <row r="12" spans="1:3" ht="32" x14ac:dyDescent="0.2">
      <c r="A12" s="99"/>
      <c r="B12" s="39" t="s">
        <v>263</v>
      </c>
      <c r="C12" s="38" t="s">
        <v>286</v>
      </c>
    </row>
    <row r="13" spans="1:3" ht="30" customHeight="1" x14ac:dyDescent="0.2">
      <c r="A13" s="94" t="s">
        <v>267</v>
      </c>
      <c r="B13" s="40" t="s">
        <v>264</v>
      </c>
      <c r="C13" s="38" t="s">
        <v>288</v>
      </c>
    </row>
    <row r="14" spans="1:3" x14ac:dyDescent="0.2">
      <c r="A14" s="95"/>
      <c r="B14" s="40" t="s">
        <v>265</v>
      </c>
      <c r="C14" s="38" t="s">
        <v>290</v>
      </c>
    </row>
    <row r="15" spans="1:3" x14ac:dyDescent="0.2">
      <c r="A15" s="95"/>
      <c r="B15" s="40" t="s">
        <v>266</v>
      </c>
      <c r="C15" s="38" t="s">
        <v>289</v>
      </c>
    </row>
    <row r="16" spans="1:3" x14ac:dyDescent="0.2">
      <c r="A16" s="96"/>
      <c r="B16" s="37" t="s">
        <v>268</v>
      </c>
      <c r="C16" s="38" t="s">
        <v>292</v>
      </c>
    </row>
    <row r="17" spans="1:3" ht="30" x14ac:dyDescent="0.2">
      <c r="A17" s="97" t="s">
        <v>269</v>
      </c>
      <c r="B17" s="40" t="s">
        <v>270</v>
      </c>
      <c r="C17" s="38" t="s">
        <v>291</v>
      </c>
    </row>
    <row r="18" spans="1:3" ht="45" x14ac:dyDescent="0.2">
      <c r="A18" s="98"/>
      <c r="B18" s="40" t="s">
        <v>271</v>
      </c>
      <c r="C18" s="38" t="s">
        <v>291</v>
      </c>
    </row>
    <row r="19" spans="1:3" ht="30" x14ac:dyDescent="0.2">
      <c r="A19" s="98"/>
      <c r="B19" s="40" t="s">
        <v>272</v>
      </c>
      <c r="C19" s="38" t="s">
        <v>295</v>
      </c>
    </row>
    <row r="20" spans="1:3" ht="30" x14ac:dyDescent="0.2">
      <c r="A20" s="99"/>
      <c r="B20" s="44" t="s">
        <v>273</v>
      </c>
      <c r="C20" s="38" t="s">
        <v>292</v>
      </c>
    </row>
    <row r="21" spans="1:3" ht="30" x14ac:dyDescent="0.2">
      <c r="A21" s="100" t="s">
        <v>278</v>
      </c>
      <c r="B21" s="40" t="s">
        <v>274</v>
      </c>
      <c r="C21" s="38" t="s">
        <v>291</v>
      </c>
    </row>
    <row r="22" spans="1:3" ht="45" x14ac:dyDescent="0.2">
      <c r="A22" s="100"/>
      <c r="B22" s="40" t="s">
        <v>275</v>
      </c>
      <c r="C22" s="38" t="s">
        <v>295</v>
      </c>
    </row>
    <row r="23" spans="1:3" ht="60" x14ac:dyDescent="0.2">
      <c r="A23" s="100"/>
      <c r="B23" s="40" t="s">
        <v>276</v>
      </c>
      <c r="C23" s="38" t="s">
        <v>296</v>
      </c>
    </row>
    <row r="24" spans="1:3" ht="30" x14ac:dyDescent="0.2">
      <c r="A24" s="100"/>
      <c r="B24" s="40" t="s">
        <v>277</v>
      </c>
      <c r="C24" s="38" t="s">
        <v>292</v>
      </c>
    </row>
    <row r="25" spans="1:3" ht="75" x14ac:dyDescent="0.2">
      <c r="A25" s="97" t="s">
        <v>279</v>
      </c>
      <c r="B25" s="40" t="s">
        <v>280</v>
      </c>
      <c r="C25" s="38" t="s">
        <v>279</v>
      </c>
    </row>
    <row r="26" spans="1:3" ht="45" x14ac:dyDescent="0.2">
      <c r="A26" s="98"/>
      <c r="B26" s="40" t="s">
        <v>281</v>
      </c>
      <c r="C26" s="38"/>
    </row>
    <row r="27" spans="1:3" ht="30" x14ac:dyDescent="0.2">
      <c r="A27" s="98"/>
      <c r="B27" s="40" t="s">
        <v>282</v>
      </c>
      <c r="C27" s="38" t="s">
        <v>291</v>
      </c>
    </row>
    <row r="28" spans="1:3" x14ac:dyDescent="0.2">
      <c r="A28" s="99"/>
      <c r="B28" s="40" t="s">
        <v>283</v>
      </c>
      <c r="C28" s="38" t="s">
        <v>287</v>
      </c>
    </row>
  </sheetData>
  <mergeCells count="7">
    <mergeCell ref="A2:A5"/>
    <mergeCell ref="A25:A28"/>
    <mergeCell ref="A6:A9"/>
    <mergeCell ref="A10:A12"/>
    <mergeCell ref="A13:A16"/>
    <mergeCell ref="A17:A20"/>
    <mergeCell ref="A21:A24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opLeftCell="G42" workbookViewId="0">
      <selection activeCell="P91" sqref="P91"/>
    </sheetView>
  </sheetViews>
  <sheetFormatPr baseColWidth="10" defaultRowHeight="16" x14ac:dyDescent="0.2"/>
  <cols>
    <col min="1" max="1" width="10.5" customWidth="1"/>
    <col min="4" max="4" width="12.33203125" customWidth="1"/>
    <col min="6" max="6" width="13.83203125" customWidth="1"/>
    <col min="10" max="10" width="13.33203125" customWidth="1"/>
    <col min="12" max="12" width="12.33203125" customWidth="1"/>
  </cols>
  <sheetData>
    <row r="1" spans="1:14" ht="21" customHeight="1" x14ac:dyDescent="0.2"/>
    <row r="2" spans="1:14" ht="21" customHeight="1" x14ac:dyDescent="0.2"/>
    <row r="3" spans="1:14" x14ac:dyDescent="0.2">
      <c r="B3" s="47" t="s">
        <v>308</v>
      </c>
      <c r="C3" s="47" t="s">
        <v>309</v>
      </c>
      <c r="D3" s="47" t="s">
        <v>299</v>
      </c>
      <c r="E3" s="47" t="s">
        <v>300</v>
      </c>
      <c r="F3" s="47" t="s">
        <v>301</v>
      </c>
      <c r="G3" s="47" t="s">
        <v>302</v>
      </c>
      <c r="H3" s="47" t="s">
        <v>303</v>
      </c>
      <c r="I3" s="47" t="s">
        <v>160</v>
      </c>
      <c r="J3" s="47" t="s">
        <v>304</v>
      </c>
      <c r="K3" s="47" t="s">
        <v>305</v>
      </c>
      <c r="L3" s="47" t="s">
        <v>306</v>
      </c>
      <c r="M3" s="47" t="s">
        <v>307</v>
      </c>
    </row>
    <row r="4" spans="1:14" x14ac:dyDescent="0.2">
      <c r="A4">
        <v>2020</v>
      </c>
      <c r="B4" s="18">
        <v>0</v>
      </c>
      <c r="C4" s="18">
        <v>0</v>
      </c>
      <c r="D4" s="18">
        <v>0</v>
      </c>
      <c r="E4" s="18">
        <v>0</v>
      </c>
      <c r="F4" s="18">
        <v>0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8">
        <v>29</v>
      </c>
      <c r="N4">
        <f>SUM(B4:M4)</f>
        <v>29</v>
      </c>
    </row>
    <row r="5" spans="1:14" x14ac:dyDescent="0.2">
      <c r="A5">
        <v>2021</v>
      </c>
      <c r="B5" s="18">
        <v>0</v>
      </c>
      <c r="C5" s="18">
        <v>0</v>
      </c>
      <c r="D5" s="18">
        <v>29</v>
      </c>
      <c r="E5" s="18">
        <v>30</v>
      </c>
      <c r="F5" s="18">
        <v>39</v>
      </c>
      <c r="G5" s="18">
        <v>37</v>
      </c>
      <c r="H5" s="18">
        <v>41</v>
      </c>
      <c r="I5" s="18">
        <v>40</v>
      </c>
      <c r="J5" s="18">
        <v>50</v>
      </c>
      <c r="K5" s="18">
        <v>50</v>
      </c>
      <c r="L5" s="18">
        <v>50</v>
      </c>
      <c r="M5" s="18">
        <v>56</v>
      </c>
      <c r="N5">
        <f t="shared" ref="N5:N7" si="0">SUM(B5:M5)</f>
        <v>422</v>
      </c>
    </row>
    <row r="6" spans="1:14" x14ac:dyDescent="0.2">
      <c r="A6">
        <v>2022</v>
      </c>
      <c r="B6" s="18">
        <v>0</v>
      </c>
      <c r="C6" s="18">
        <v>34</v>
      </c>
      <c r="D6" s="18">
        <v>53</v>
      </c>
      <c r="E6" s="18">
        <v>50</v>
      </c>
      <c r="F6" s="18">
        <v>50</v>
      </c>
      <c r="G6" s="18">
        <v>50</v>
      </c>
      <c r="H6" s="18">
        <v>50</v>
      </c>
      <c r="I6" s="18">
        <v>50</v>
      </c>
      <c r="J6" s="18">
        <v>50</v>
      </c>
      <c r="K6" s="18">
        <v>50</v>
      </c>
      <c r="L6" s="18">
        <v>50</v>
      </c>
      <c r="M6" s="18">
        <v>50</v>
      </c>
      <c r="N6">
        <f t="shared" si="0"/>
        <v>537</v>
      </c>
    </row>
    <row r="7" spans="1:14" x14ac:dyDescent="0.2">
      <c r="A7">
        <v>2023</v>
      </c>
      <c r="B7" s="18">
        <v>0</v>
      </c>
      <c r="C7" s="18">
        <v>75</v>
      </c>
      <c r="D7" s="18">
        <v>75</v>
      </c>
      <c r="E7" s="18">
        <v>75</v>
      </c>
      <c r="F7" s="18">
        <v>75</v>
      </c>
      <c r="G7" s="18">
        <v>75</v>
      </c>
      <c r="H7" s="18">
        <v>75</v>
      </c>
      <c r="I7" s="18">
        <v>75</v>
      </c>
      <c r="J7" s="18">
        <v>75</v>
      </c>
      <c r="K7" s="18">
        <v>75</v>
      </c>
      <c r="L7" s="18">
        <v>75</v>
      </c>
      <c r="M7" s="18">
        <v>75</v>
      </c>
      <c r="N7">
        <f t="shared" si="0"/>
        <v>825</v>
      </c>
    </row>
    <row r="10" spans="1:14" x14ac:dyDescent="0.2">
      <c r="A10" s="48" t="s">
        <v>312</v>
      </c>
      <c r="B10" s="34">
        <v>29</v>
      </c>
    </row>
    <row r="11" spans="1:14" x14ac:dyDescent="0.2">
      <c r="A11" s="48" t="s">
        <v>313</v>
      </c>
      <c r="B11" s="34">
        <v>422</v>
      </c>
    </row>
    <row r="12" spans="1:14" x14ac:dyDescent="0.2">
      <c r="A12" s="48" t="s">
        <v>314</v>
      </c>
      <c r="B12" s="34">
        <v>537</v>
      </c>
    </row>
    <row r="13" spans="1:14" x14ac:dyDescent="0.2">
      <c r="A13" s="74" t="s">
        <v>315</v>
      </c>
      <c r="B13" s="75">
        <v>825</v>
      </c>
    </row>
    <row r="31" spans="14:15" x14ac:dyDescent="0.2">
      <c r="N31" s="48" t="s">
        <v>312</v>
      </c>
      <c r="O31" s="34">
        <v>29</v>
      </c>
    </row>
    <row r="32" spans="14:15" x14ac:dyDescent="0.2">
      <c r="N32" s="48" t="s">
        <v>313</v>
      </c>
      <c r="O32" s="34">
        <v>422</v>
      </c>
    </row>
    <row r="33" spans="14:15" x14ac:dyDescent="0.2">
      <c r="N33" s="48" t="s">
        <v>314</v>
      </c>
      <c r="O33" s="34">
        <v>537</v>
      </c>
    </row>
    <row r="34" spans="14:15" x14ac:dyDescent="0.2">
      <c r="N34" s="74"/>
      <c r="O34" s="75"/>
    </row>
    <row r="69" spans="1:14" ht="21" x14ac:dyDescent="0.25">
      <c r="A69" s="76" t="s">
        <v>419</v>
      </c>
    </row>
    <row r="70" spans="1:14" x14ac:dyDescent="0.2">
      <c r="A70" s="77">
        <v>2020</v>
      </c>
      <c r="B70" s="78" t="s">
        <v>420</v>
      </c>
      <c r="C70" s="78" t="s">
        <v>421</v>
      </c>
      <c r="D70" s="78" t="s">
        <v>422</v>
      </c>
      <c r="E70" s="78" t="s">
        <v>423</v>
      </c>
      <c r="F70" s="78" t="s">
        <v>424</v>
      </c>
      <c r="G70" s="78" t="s">
        <v>425</v>
      </c>
    </row>
    <row r="71" spans="1:14" x14ac:dyDescent="0.2">
      <c r="A71" s="32" t="s">
        <v>426</v>
      </c>
      <c r="B71" s="32">
        <v>44</v>
      </c>
      <c r="C71" s="32">
        <v>50</v>
      </c>
      <c r="D71" s="32">
        <v>49</v>
      </c>
      <c r="E71" s="32">
        <v>59</v>
      </c>
      <c r="F71" s="32">
        <v>63</v>
      </c>
      <c r="G71" s="32">
        <v>65</v>
      </c>
    </row>
    <row r="73" spans="1:14" s="18" customFormat="1" x14ac:dyDescent="0.2">
      <c r="A73" s="77">
        <v>2021</v>
      </c>
      <c r="B73" s="77" t="s">
        <v>427</v>
      </c>
      <c r="C73" s="77" t="s">
        <v>428</v>
      </c>
      <c r="D73" s="77" t="s">
        <v>429</v>
      </c>
      <c r="E73" s="77" t="s">
        <v>430</v>
      </c>
      <c r="F73" s="77" t="s">
        <v>431</v>
      </c>
      <c r="G73" s="77" t="s">
        <v>432</v>
      </c>
      <c r="H73" s="77" t="s">
        <v>420</v>
      </c>
      <c r="I73" s="77" t="s">
        <v>421</v>
      </c>
      <c r="J73" s="77" t="s">
        <v>422</v>
      </c>
      <c r="K73" s="77" t="s">
        <v>423</v>
      </c>
      <c r="L73" s="77" t="s">
        <v>424</v>
      </c>
      <c r="M73" s="77" t="s">
        <v>425</v>
      </c>
    </row>
    <row r="74" spans="1:14" x14ac:dyDescent="0.2">
      <c r="A74" s="32" t="s">
        <v>426</v>
      </c>
      <c r="B74" s="32">
        <v>42</v>
      </c>
      <c r="C74" s="32">
        <v>49</v>
      </c>
      <c r="D74" s="32">
        <v>56</v>
      </c>
      <c r="E74" s="32">
        <v>53</v>
      </c>
      <c r="F74" s="32">
        <v>49</v>
      </c>
      <c r="G74" s="32">
        <v>55</v>
      </c>
      <c r="H74" s="32">
        <v>51</v>
      </c>
      <c r="I74" s="32">
        <v>55</v>
      </c>
      <c r="J74" s="32">
        <v>49</v>
      </c>
      <c r="K74" s="32">
        <v>52</v>
      </c>
      <c r="L74" s="32">
        <v>50</v>
      </c>
      <c r="M74" s="32">
        <v>54</v>
      </c>
    </row>
    <row r="75" spans="1:14" x14ac:dyDescent="0.2">
      <c r="A75" s="32" t="s">
        <v>433</v>
      </c>
      <c r="B75" s="32">
        <v>23</v>
      </c>
      <c r="C75" s="32">
        <v>25</v>
      </c>
      <c r="D75" s="32">
        <v>20</v>
      </c>
      <c r="E75" s="32">
        <v>19</v>
      </c>
      <c r="F75" s="32">
        <v>32</v>
      </c>
      <c r="G75" s="32">
        <v>10</v>
      </c>
      <c r="H75" s="32">
        <v>41</v>
      </c>
      <c r="I75" s="32">
        <v>12</v>
      </c>
      <c r="J75" s="32">
        <v>16</v>
      </c>
      <c r="K75" s="32">
        <v>25</v>
      </c>
      <c r="L75" s="32">
        <v>34</v>
      </c>
      <c r="M75" s="32">
        <v>31</v>
      </c>
    </row>
    <row r="76" spans="1:14" x14ac:dyDescent="0.2">
      <c r="A76" s="79" t="s">
        <v>434</v>
      </c>
      <c r="B76" s="79">
        <f>SUM(B74:B75)</f>
        <v>65</v>
      </c>
      <c r="C76" s="79">
        <f t="shared" ref="C76:M76" si="1">SUM(C74:C75)</f>
        <v>74</v>
      </c>
      <c r="D76" s="79">
        <f t="shared" si="1"/>
        <v>76</v>
      </c>
      <c r="E76" s="79">
        <f t="shared" si="1"/>
        <v>72</v>
      </c>
      <c r="F76" s="79">
        <f t="shared" si="1"/>
        <v>81</v>
      </c>
      <c r="G76" s="79">
        <f t="shared" si="1"/>
        <v>65</v>
      </c>
      <c r="H76" s="79">
        <f t="shared" si="1"/>
        <v>92</v>
      </c>
      <c r="I76" s="79">
        <f t="shared" si="1"/>
        <v>67</v>
      </c>
      <c r="J76" s="79">
        <f t="shared" si="1"/>
        <v>65</v>
      </c>
      <c r="K76" s="79">
        <f t="shared" si="1"/>
        <v>77</v>
      </c>
      <c r="L76" s="79">
        <f t="shared" si="1"/>
        <v>84</v>
      </c>
      <c r="M76" s="79">
        <f t="shared" si="1"/>
        <v>85</v>
      </c>
      <c r="N76" s="79">
        <f>SUM(B76:M76)</f>
        <v>903</v>
      </c>
    </row>
    <row r="78" spans="1:14" x14ac:dyDescent="0.2">
      <c r="A78" s="77">
        <v>2022</v>
      </c>
      <c r="B78" s="77" t="s">
        <v>427</v>
      </c>
      <c r="C78" s="77" t="s">
        <v>428</v>
      </c>
      <c r="D78" s="77" t="s">
        <v>429</v>
      </c>
      <c r="E78" s="77" t="s">
        <v>430</v>
      </c>
      <c r="F78" s="77" t="s">
        <v>431</v>
      </c>
      <c r="G78" s="77" t="s">
        <v>432</v>
      </c>
      <c r="H78" s="77" t="s">
        <v>420</v>
      </c>
      <c r="I78" s="77" t="s">
        <v>421</v>
      </c>
    </row>
    <row r="80" spans="1:14" x14ac:dyDescent="0.2">
      <c r="A80" s="80"/>
      <c r="B80" s="77" t="s">
        <v>435</v>
      </c>
      <c r="C80" s="77" t="s">
        <v>450</v>
      </c>
    </row>
    <row r="81" spans="1:3" x14ac:dyDescent="0.2">
      <c r="A81" s="34" t="s">
        <v>436</v>
      </c>
      <c r="B81" s="32">
        <v>0</v>
      </c>
      <c r="C81" s="32">
        <v>55</v>
      </c>
    </row>
    <row r="82" spans="1:3" x14ac:dyDescent="0.2">
      <c r="A82" s="34" t="s">
        <v>437</v>
      </c>
      <c r="B82" s="32">
        <v>0</v>
      </c>
      <c r="C82" s="32">
        <v>56</v>
      </c>
    </row>
    <row r="83" spans="1:3" x14ac:dyDescent="0.2">
      <c r="A83" s="34" t="s">
        <v>438</v>
      </c>
      <c r="B83" s="32">
        <v>0</v>
      </c>
      <c r="C83" s="32">
        <v>64</v>
      </c>
    </row>
    <row r="84" spans="1:3" x14ac:dyDescent="0.2">
      <c r="A84" s="34" t="s">
        <v>439</v>
      </c>
      <c r="B84" s="32">
        <v>0</v>
      </c>
      <c r="C84" s="32">
        <v>53</v>
      </c>
    </row>
    <row r="85" spans="1:3" x14ac:dyDescent="0.2">
      <c r="A85" s="34" t="s">
        <v>440</v>
      </c>
      <c r="B85" s="32">
        <v>0</v>
      </c>
      <c r="C85" s="32">
        <v>48</v>
      </c>
    </row>
    <row r="86" spans="1:3" x14ac:dyDescent="0.2">
      <c r="A86" s="34" t="s">
        <v>441</v>
      </c>
      <c r="B86" s="32">
        <v>0</v>
      </c>
      <c r="C86" s="32">
        <v>53</v>
      </c>
    </row>
    <row r="87" spans="1:3" x14ac:dyDescent="0.2">
      <c r="A87" s="34" t="s">
        <v>442</v>
      </c>
      <c r="B87" s="32">
        <v>44</v>
      </c>
      <c r="C87" s="32">
        <v>51</v>
      </c>
    </row>
    <row r="88" spans="1:3" x14ac:dyDescent="0.2">
      <c r="A88" s="34" t="s">
        <v>443</v>
      </c>
      <c r="B88" s="32">
        <v>50</v>
      </c>
      <c r="C88" s="32">
        <v>49</v>
      </c>
    </row>
    <row r="89" spans="1:3" x14ac:dyDescent="0.2">
      <c r="A89" s="34" t="s">
        <v>444</v>
      </c>
      <c r="B89" s="32">
        <v>49</v>
      </c>
      <c r="C89" s="32">
        <v>43</v>
      </c>
    </row>
    <row r="90" spans="1:3" x14ac:dyDescent="0.2">
      <c r="A90" s="34" t="s">
        <v>445</v>
      </c>
      <c r="B90" s="32">
        <v>59</v>
      </c>
      <c r="C90" s="32">
        <v>50</v>
      </c>
    </row>
    <row r="91" spans="1:3" x14ac:dyDescent="0.2">
      <c r="A91" s="34" t="s">
        <v>446</v>
      </c>
      <c r="B91" s="32">
        <v>63</v>
      </c>
      <c r="C91" s="32">
        <v>52</v>
      </c>
    </row>
    <row r="92" spans="1:3" x14ac:dyDescent="0.2">
      <c r="A92" s="34" t="s">
        <v>447</v>
      </c>
      <c r="B92" s="32">
        <v>65</v>
      </c>
      <c r="C92" s="32">
        <v>41</v>
      </c>
    </row>
    <row r="93" spans="1:3" x14ac:dyDescent="0.2">
      <c r="B93" s="77"/>
      <c r="C93" s="77"/>
    </row>
    <row r="94" spans="1:3" x14ac:dyDescent="0.2">
      <c r="C94" s="86"/>
    </row>
    <row r="98" spans="3:4" x14ac:dyDescent="0.2">
      <c r="C98">
        <f>145+13+16+81+138</f>
        <v>393</v>
      </c>
      <c r="D98">
        <f>138+81+18+11+145</f>
        <v>393</v>
      </c>
    </row>
    <row r="99" spans="3:4" x14ac:dyDescent="0.2">
      <c r="C99">
        <f>33+62+83+148</f>
        <v>326</v>
      </c>
    </row>
    <row r="100" spans="3:4" x14ac:dyDescent="0.2">
      <c r="C100">
        <f>+C98-C99</f>
        <v>67</v>
      </c>
    </row>
  </sheetData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E1" workbookViewId="0">
      <selection activeCell="H3" sqref="H3"/>
    </sheetView>
  </sheetViews>
  <sheetFormatPr baseColWidth="10" defaultRowHeight="16" x14ac:dyDescent="0.2"/>
  <cols>
    <col min="1" max="1" width="4.1640625" customWidth="1"/>
    <col min="3" max="3" width="14.5" bestFit="1" customWidth="1"/>
    <col min="4" max="4" width="12.6640625" customWidth="1"/>
    <col min="5" max="6" width="15.83203125" customWidth="1"/>
    <col min="7" max="7" width="14.6640625" customWidth="1"/>
    <col min="9" max="9" width="5.5" customWidth="1"/>
    <col min="11" max="11" width="19" customWidth="1"/>
    <col min="12" max="12" width="14.33203125" customWidth="1"/>
    <col min="13" max="13" width="18.33203125" customWidth="1"/>
    <col min="14" max="14" width="15.6640625" customWidth="1"/>
    <col min="15" max="15" width="19.5" customWidth="1"/>
  </cols>
  <sheetData>
    <row r="1" spans="1:16" ht="19" x14ac:dyDescent="0.25">
      <c r="A1" s="102" t="s">
        <v>372</v>
      </c>
      <c r="B1" s="102"/>
      <c r="C1" s="102"/>
      <c r="D1" s="102"/>
      <c r="E1" s="102"/>
      <c r="F1" s="102"/>
      <c r="G1" s="102"/>
      <c r="I1" s="101" t="s">
        <v>359</v>
      </c>
      <c r="J1" s="101"/>
      <c r="K1" s="101"/>
      <c r="L1" s="101"/>
      <c r="M1" s="101"/>
      <c r="N1" s="101"/>
      <c r="O1" s="101"/>
    </row>
    <row r="2" spans="1:16" ht="35" customHeight="1" x14ac:dyDescent="0.2">
      <c r="A2" s="51" t="s">
        <v>355</v>
      </c>
      <c r="B2" s="51" t="s">
        <v>39</v>
      </c>
      <c r="C2" s="51" t="s">
        <v>8</v>
      </c>
      <c r="D2" s="52" t="s">
        <v>375</v>
      </c>
      <c r="E2" s="51" t="s">
        <v>357</v>
      </c>
      <c r="F2" s="52" t="s">
        <v>356</v>
      </c>
      <c r="G2" s="51" t="s">
        <v>363</v>
      </c>
      <c r="I2" s="51" t="s">
        <v>355</v>
      </c>
      <c r="J2" s="51" t="s">
        <v>39</v>
      </c>
      <c r="K2" s="51" t="s">
        <v>8</v>
      </c>
      <c r="L2" s="52" t="s">
        <v>375</v>
      </c>
      <c r="M2" s="51" t="s">
        <v>357</v>
      </c>
      <c r="N2" s="52" t="s">
        <v>356</v>
      </c>
      <c r="O2" s="51" t="s">
        <v>363</v>
      </c>
    </row>
    <row r="3" spans="1:16" ht="18" customHeight="1" x14ac:dyDescent="0.2">
      <c r="A3" s="53">
        <v>1</v>
      </c>
      <c r="B3" s="54" t="s">
        <v>330</v>
      </c>
      <c r="C3" s="54" t="s">
        <v>5</v>
      </c>
      <c r="D3" s="55">
        <v>44657</v>
      </c>
      <c r="E3" s="53" t="s">
        <v>358</v>
      </c>
      <c r="F3" s="55">
        <v>44686</v>
      </c>
      <c r="G3" s="53" t="s">
        <v>369</v>
      </c>
      <c r="H3" t="s">
        <v>383</v>
      </c>
      <c r="I3" s="62">
        <v>18</v>
      </c>
      <c r="J3" s="63" t="s">
        <v>360</v>
      </c>
      <c r="K3" s="63" t="s">
        <v>364</v>
      </c>
      <c r="L3" s="61">
        <v>44658</v>
      </c>
      <c r="M3" s="62" t="s">
        <v>376</v>
      </c>
      <c r="N3" s="61">
        <v>44685</v>
      </c>
      <c r="O3" s="63" t="s">
        <v>362</v>
      </c>
      <c r="P3" t="s">
        <v>383</v>
      </c>
    </row>
    <row r="4" spans="1:16" ht="18" customHeight="1" x14ac:dyDescent="0.2">
      <c r="A4" s="53">
        <v>2</v>
      </c>
      <c r="B4" s="54" t="s">
        <v>331</v>
      </c>
      <c r="C4" s="54" t="s">
        <v>1</v>
      </c>
      <c r="D4" s="55">
        <v>44657</v>
      </c>
      <c r="E4" s="53" t="s">
        <v>358</v>
      </c>
      <c r="F4" s="55">
        <v>44686</v>
      </c>
      <c r="G4" s="53" t="s">
        <v>369</v>
      </c>
      <c r="H4" t="s">
        <v>383</v>
      </c>
      <c r="I4" s="62">
        <v>19</v>
      </c>
      <c r="J4" s="63" t="s">
        <v>361</v>
      </c>
      <c r="K4" s="63" t="s">
        <v>365</v>
      </c>
      <c r="L4" s="61">
        <v>44658</v>
      </c>
      <c r="M4" s="62" t="s">
        <v>376</v>
      </c>
      <c r="N4" s="61">
        <v>44685</v>
      </c>
      <c r="O4" s="63" t="s">
        <v>362</v>
      </c>
      <c r="P4" t="s">
        <v>383</v>
      </c>
    </row>
    <row r="5" spans="1:16" ht="18" customHeight="1" x14ac:dyDescent="0.2">
      <c r="A5" s="53">
        <v>3</v>
      </c>
      <c r="B5" s="54" t="s">
        <v>332</v>
      </c>
      <c r="C5" s="54" t="s">
        <v>333</v>
      </c>
      <c r="D5" s="55">
        <v>44657</v>
      </c>
      <c r="E5" s="53" t="s">
        <v>358</v>
      </c>
      <c r="F5" s="55">
        <v>44686</v>
      </c>
      <c r="G5" s="53" t="s">
        <v>369</v>
      </c>
      <c r="H5" t="s">
        <v>383</v>
      </c>
      <c r="I5" s="62">
        <v>20</v>
      </c>
      <c r="J5" s="63" t="s">
        <v>373</v>
      </c>
      <c r="K5" s="63" t="s">
        <v>374</v>
      </c>
      <c r="L5" s="61">
        <v>44658</v>
      </c>
      <c r="M5" s="62" t="s">
        <v>376</v>
      </c>
      <c r="N5" s="61">
        <v>44685</v>
      </c>
      <c r="O5" s="63" t="s">
        <v>362</v>
      </c>
      <c r="P5" t="s">
        <v>383</v>
      </c>
    </row>
    <row r="6" spans="1:16" ht="18" customHeight="1" x14ac:dyDescent="0.2">
      <c r="A6" s="53">
        <v>4</v>
      </c>
      <c r="B6" s="54" t="s">
        <v>342</v>
      </c>
      <c r="C6" s="54" t="s">
        <v>4</v>
      </c>
      <c r="D6" s="55">
        <v>44657</v>
      </c>
      <c r="E6" s="55" t="s">
        <v>358</v>
      </c>
      <c r="F6" s="55">
        <v>44686</v>
      </c>
      <c r="G6" s="53" t="s">
        <v>369</v>
      </c>
      <c r="H6" s="68" t="s">
        <v>383</v>
      </c>
      <c r="I6" s="62">
        <v>21</v>
      </c>
      <c r="J6" s="63" t="s">
        <v>64</v>
      </c>
      <c r="K6" s="63" t="s">
        <v>378</v>
      </c>
      <c r="L6" s="63"/>
      <c r="M6" s="62" t="s">
        <v>376</v>
      </c>
      <c r="N6" s="63"/>
      <c r="O6" s="63" t="s">
        <v>381</v>
      </c>
      <c r="P6" s="67" t="s">
        <v>384</v>
      </c>
    </row>
    <row r="7" spans="1:16" ht="18" customHeight="1" x14ac:dyDescent="0.2">
      <c r="A7" s="53">
        <v>5</v>
      </c>
      <c r="B7" s="54" t="s">
        <v>335</v>
      </c>
      <c r="C7" s="54" t="s">
        <v>334</v>
      </c>
      <c r="D7" s="55">
        <v>44657</v>
      </c>
      <c r="E7" s="53" t="s">
        <v>358</v>
      </c>
      <c r="F7" s="55">
        <v>44686</v>
      </c>
      <c r="G7" s="53" t="s">
        <v>369</v>
      </c>
      <c r="H7" t="s">
        <v>383</v>
      </c>
      <c r="I7" s="63">
        <v>22</v>
      </c>
      <c r="J7" s="63"/>
      <c r="K7" s="63" t="s">
        <v>379</v>
      </c>
      <c r="L7" s="63"/>
      <c r="M7" s="62" t="s">
        <v>376</v>
      </c>
      <c r="N7" s="63"/>
      <c r="O7" s="63" t="s">
        <v>381</v>
      </c>
      <c r="P7" s="67" t="s">
        <v>384</v>
      </c>
    </row>
    <row r="8" spans="1:16" ht="18" customHeight="1" x14ac:dyDescent="0.2">
      <c r="A8" s="64">
        <v>6</v>
      </c>
      <c r="B8" s="65" t="s">
        <v>336</v>
      </c>
      <c r="C8" s="65" t="s">
        <v>337</v>
      </c>
      <c r="D8" s="66">
        <v>44657</v>
      </c>
      <c r="E8" s="64" t="s">
        <v>377</v>
      </c>
      <c r="F8" s="66">
        <v>44686</v>
      </c>
      <c r="G8" s="64" t="s">
        <v>369</v>
      </c>
      <c r="H8" t="s">
        <v>384</v>
      </c>
    </row>
    <row r="9" spans="1:16" ht="18" customHeight="1" x14ac:dyDescent="0.2">
      <c r="A9" s="53">
        <v>7</v>
      </c>
      <c r="B9" s="54" t="s">
        <v>338</v>
      </c>
      <c r="C9" s="54" t="s">
        <v>339</v>
      </c>
      <c r="D9" s="55">
        <v>44657</v>
      </c>
      <c r="E9" s="53" t="s">
        <v>358</v>
      </c>
      <c r="F9" s="55">
        <v>44686</v>
      </c>
      <c r="G9" s="53" t="s">
        <v>369</v>
      </c>
      <c r="H9" t="s">
        <v>383</v>
      </c>
    </row>
    <row r="10" spans="1:16" ht="18" customHeight="1" x14ac:dyDescent="0.2">
      <c r="A10" s="64">
        <v>8</v>
      </c>
      <c r="B10" s="65" t="s">
        <v>340</v>
      </c>
      <c r="C10" s="65" t="s">
        <v>341</v>
      </c>
      <c r="D10" s="66">
        <v>44657</v>
      </c>
      <c r="E10" s="64" t="s">
        <v>377</v>
      </c>
      <c r="F10" s="66">
        <v>44686</v>
      </c>
      <c r="G10" s="64" t="s">
        <v>369</v>
      </c>
      <c r="H10" t="s">
        <v>384</v>
      </c>
    </row>
    <row r="11" spans="1:16" ht="18" customHeight="1" x14ac:dyDescent="0.2">
      <c r="A11" s="53">
        <v>9</v>
      </c>
      <c r="B11" s="54" t="s">
        <v>343</v>
      </c>
      <c r="C11" s="54" t="s">
        <v>114</v>
      </c>
      <c r="D11" s="55">
        <v>44657</v>
      </c>
      <c r="E11" s="55" t="s">
        <v>358</v>
      </c>
      <c r="F11" s="55">
        <v>44686</v>
      </c>
      <c r="G11" s="53" t="s">
        <v>369</v>
      </c>
      <c r="H11" s="68" t="s">
        <v>383</v>
      </c>
    </row>
    <row r="12" spans="1:16" ht="18" customHeight="1" x14ac:dyDescent="0.2">
      <c r="A12" s="53">
        <v>10</v>
      </c>
      <c r="B12" s="54" t="s">
        <v>344</v>
      </c>
      <c r="C12" s="54" t="s">
        <v>345</v>
      </c>
      <c r="D12" s="55">
        <v>44657</v>
      </c>
      <c r="E12" s="55" t="s">
        <v>358</v>
      </c>
      <c r="F12" s="55">
        <v>44686</v>
      </c>
      <c r="G12" s="53" t="s">
        <v>369</v>
      </c>
      <c r="H12" s="68" t="s">
        <v>383</v>
      </c>
    </row>
    <row r="13" spans="1:16" ht="18" customHeight="1" x14ac:dyDescent="0.2">
      <c r="A13" s="53">
        <v>11</v>
      </c>
      <c r="B13" s="54" t="s">
        <v>346</v>
      </c>
      <c r="C13" s="54" t="s">
        <v>347</v>
      </c>
      <c r="D13" s="55">
        <v>44658</v>
      </c>
      <c r="E13" s="53" t="s">
        <v>382</v>
      </c>
      <c r="F13" s="55">
        <v>44686</v>
      </c>
      <c r="G13" s="53" t="s">
        <v>369</v>
      </c>
      <c r="H13" t="s">
        <v>383</v>
      </c>
    </row>
    <row r="14" spans="1:16" ht="18" customHeight="1" x14ac:dyDescent="0.2">
      <c r="A14" s="64">
        <v>12</v>
      </c>
      <c r="B14" s="65" t="s">
        <v>349</v>
      </c>
      <c r="C14" s="65" t="s">
        <v>348</v>
      </c>
      <c r="D14" s="66">
        <v>44658</v>
      </c>
      <c r="E14" s="64" t="s">
        <v>377</v>
      </c>
      <c r="F14" s="66">
        <v>44686</v>
      </c>
      <c r="G14" s="64" t="s">
        <v>369</v>
      </c>
      <c r="H14" t="s">
        <v>384</v>
      </c>
    </row>
    <row r="15" spans="1:16" ht="18" customHeight="1" x14ac:dyDescent="0.2">
      <c r="A15" s="53">
        <v>13</v>
      </c>
      <c r="B15" s="54" t="s">
        <v>350</v>
      </c>
      <c r="C15" s="54" t="s">
        <v>351</v>
      </c>
      <c r="D15" s="55">
        <v>44658</v>
      </c>
      <c r="E15" s="53" t="s">
        <v>358</v>
      </c>
      <c r="F15" s="55">
        <v>44686</v>
      </c>
      <c r="G15" s="53" t="s">
        <v>369</v>
      </c>
      <c r="H15" t="s">
        <v>383</v>
      </c>
    </row>
    <row r="16" spans="1:16" ht="18" customHeight="1" x14ac:dyDescent="0.2">
      <c r="A16" s="45">
        <v>14</v>
      </c>
      <c r="B16" s="10" t="s">
        <v>335</v>
      </c>
      <c r="C16" s="10" t="s">
        <v>352</v>
      </c>
      <c r="D16" s="50">
        <v>44658</v>
      </c>
      <c r="E16" s="56" t="s">
        <v>380</v>
      </c>
      <c r="F16" s="50">
        <v>44686</v>
      </c>
      <c r="G16" s="56" t="s">
        <v>369</v>
      </c>
      <c r="H16" t="s">
        <v>384</v>
      </c>
    </row>
    <row r="17" spans="1:8" ht="18" customHeight="1" x14ac:dyDescent="0.2">
      <c r="A17" s="64">
        <v>15</v>
      </c>
      <c r="B17" s="65" t="s">
        <v>353</v>
      </c>
      <c r="C17" s="65" t="s">
        <v>354</v>
      </c>
      <c r="D17" s="66">
        <v>44658</v>
      </c>
      <c r="E17" s="64" t="s">
        <v>377</v>
      </c>
      <c r="F17" s="66">
        <v>44686</v>
      </c>
      <c r="G17" s="64" t="s">
        <v>369</v>
      </c>
      <c r="H17" t="s">
        <v>384</v>
      </c>
    </row>
    <row r="18" spans="1:8" x14ac:dyDescent="0.2">
      <c r="A18" s="53">
        <v>16</v>
      </c>
      <c r="B18" s="54" t="s">
        <v>350</v>
      </c>
      <c r="C18" s="54" t="s">
        <v>366</v>
      </c>
      <c r="D18" s="61">
        <v>44681</v>
      </c>
      <c r="E18" s="62" t="s">
        <v>358</v>
      </c>
      <c r="F18" s="61">
        <v>44686</v>
      </c>
      <c r="G18" s="53" t="s">
        <v>370</v>
      </c>
      <c r="H18" t="s">
        <v>383</v>
      </c>
    </row>
    <row r="19" spans="1:8" x14ac:dyDescent="0.2">
      <c r="A19" s="57">
        <v>17</v>
      </c>
      <c r="B19" s="58" t="s">
        <v>367</v>
      </c>
      <c r="C19" s="58" t="s">
        <v>368</v>
      </c>
      <c r="D19" s="59">
        <v>44681</v>
      </c>
      <c r="E19" s="60" t="s">
        <v>358</v>
      </c>
      <c r="F19" s="59">
        <v>44686</v>
      </c>
      <c r="G19" s="57" t="s">
        <v>371</v>
      </c>
      <c r="H19" t="s">
        <v>383</v>
      </c>
    </row>
    <row r="20" spans="1:8" x14ac:dyDescent="0.2">
      <c r="E20" s="18"/>
    </row>
  </sheetData>
  <mergeCells count="2">
    <mergeCell ref="I1:O1"/>
    <mergeCell ref="A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UNO A UNO</vt:lpstr>
      <vt:lpstr>PELO A PELITO</vt:lpstr>
      <vt:lpstr>NUTRIENDO-T</vt:lpstr>
      <vt:lpstr>GRAFICAS</vt:lpstr>
      <vt:lpstr>Graficas 2018-2021</vt:lpstr>
      <vt:lpstr>Indicadores</vt:lpstr>
      <vt:lpstr>Caja Lúdica y Kits de seguridad</vt:lpstr>
      <vt:lpstr>Convivencia programas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Camas</dc:creator>
  <cp:lastModifiedBy>Usuario de Microsoft Office</cp:lastModifiedBy>
  <dcterms:created xsi:type="dcterms:W3CDTF">2021-10-18T23:51:51Z</dcterms:created>
  <dcterms:modified xsi:type="dcterms:W3CDTF">2022-10-31T23:13:06Z</dcterms:modified>
</cp:coreProperties>
</file>